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480" yWindow="360" windowWidth="8508" windowHeight="4296" activeTab="1"/>
  </bookViews>
  <sheets>
    <sheet name="Rrs" sheetId="6" r:id="rId1"/>
    <sheet name="QAA_v6" sheetId="11" r:id="rId2"/>
    <sheet name="Decompose_a" sheetId="12" r:id="rId3"/>
  </sheets>
  <definedNames>
    <definedName name="solver_adj" localSheetId="1" hidden="1">QAA_v6!#REF!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QAA_v6!#REF!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AC15" i="11" l="1"/>
  <c r="S29" i="12" l="1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H29" i="12"/>
  <c r="G29" i="12"/>
  <c r="F29" i="12"/>
  <c r="E29" i="12"/>
  <c r="D29" i="12"/>
  <c r="C29" i="12"/>
  <c r="B29" i="12"/>
  <c r="A29" i="12"/>
  <c r="H28" i="12"/>
  <c r="G28" i="12"/>
  <c r="F28" i="12"/>
  <c r="E28" i="12"/>
  <c r="D28" i="12"/>
  <c r="C28" i="12"/>
  <c r="B28" i="12"/>
  <c r="A28" i="12"/>
  <c r="H27" i="12"/>
  <c r="G27" i="12"/>
  <c r="F27" i="12"/>
  <c r="E27" i="12"/>
  <c r="D27" i="12"/>
  <c r="C27" i="12"/>
  <c r="B27" i="12"/>
  <c r="A27" i="12"/>
  <c r="H26" i="12"/>
  <c r="G26" i="12"/>
  <c r="F26" i="12"/>
  <c r="E26" i="12"/>
  <c r="D26" i="12"/>
  <c r="C26" i="12"/>
  <c r="B26" i="12"/>
  <c r="A26" i="12"/>
  <c r="H25" i="12"/>
  <c r="G25" i="12"/>
  <c r="F25" i="12"/>
  <c r="E25" i="12"/>
  <c r="D25" i="12"/>
  <c r="C25" i="12"/>
  <c r="B25" i="12"/>
  <c r="A25" i="12"/>
  <c r="H24" i="12"/>
  <c r="G24" i="12"/>
  <c r="F24" i="12"/>
  <c r="E24" i="12"/>
  <c r="D24" i="12"/>
  <c r="C24" i="12"/>
  <c r="B24" i="12"/>
  <c r="A24" i="12"/>
  <c r="H23" i="12"/>
  <c r="G23" i="12"/>
  <c r="F23" i="12"/>
  <c r="E23" i="12"/>
  <c r="D23" i="12"/>
  <c r="C23" i="12"/>
  <c r="B23" i="12"/>
  <c r="A23" i="12"/>
  <c r="H22" i="12"/>
  <c r="G22" i="12"/>
  <c r="F22" i="12"/>
  <c r="E22" i="12"/>
  <c r="D22" i="12"/>
  <c r="C22" i="12"/>
  <c r="B22" i="12"/>
  <c r="A22" i="12"/>
  <c r="H21" i="12"/>
  <c r="G21" i="12"/>
  <c r="F21" i="12"/>
  <c r="E21" i="12"/>
  <c r="D21" i="12"/>
  <c r="C21" i="12"/>
  <c r="B21" i="12"/>
  <c r="A21" i="12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H18" i="12"/>
  <c r="G18" i="12"/>
  <c r="F18" i="12"/>
  <c r="E18" i="12"/>
  <c r="D18" i="12"/>
  <c r="C18" i="12"/>
  <c r="B18" i="12"/>
  <c r="A18" i="12"/>
  <c r="H17" i="12"/>
  <c r="G17" i="12"/>
  <c r="F17" i="12"/>
  <c r="E17" i="12"/>
  <c r="D17" i="12"/>
  <c r="C17" i="12"/>
  <c r="B17" i="12"/>
  <c r="A17" i="12"/>
  <c r="H16" i="12"/>
  <c r="G16" i="12"/>
  <c r="F16" i="12"/>
  <c r="E16" i="12"/>
  <c r="D16" i="12"/>
  <c r="C16" i="12"/>
  <c r="B16" i="12"/>
  <c r="A16" i="12"/>
  <c r="H15" i="12"/>
  <c r="G15" i="12"/>
  <c r="F15" i="12"/>
  <c r="E15" i="12"/>
  <c r="D15" i="12"/>
  <c r="B15" i="12"/>
  <c r="A15" i="12"/>
  <c r="C15" i="12"/>
  <c r="J29" i="12"/>
  <c r="K29" i="12" s="1"/>
  <c r="L29" i="12" s="1"/>
  <c r="J28" i="12"/>
  <c r="K28" i="12" s="1"/>
  <c r="L28" i="12" s="1"/>
  <c r="J27" i="12"/>
  <c r="K27" i="12" s="1"/>
  <c r="L27" i="12" s="1"/>
  <c r="J26" i="12"/>
  <c r="K26" i="12" s="1"/>
  <c r="L26" i="12" s="1"/>
  <c r="J25" i="12"/>
  <c r="K25" i="12" s="1"/>
  <c r="L25" i="12" s="1"/>
  <c r="J24" i="12"/>
  <c r="K24" i="12" s="1"/>
  <c r="L24" i="12" s="1"/>
  <c r="J23" i="12"/>
  <c r="K23" i="12" s="1"/>
  <c r="L23" i="12" s="1"/>
  <c r="J22" i="12"/>
  <c r="K22" i="12" s="1"/>
  <c r="L22" i="12" s="1"/>
  <c r="J21" i="12"/>
  <c r="K21" i="12" s="1"/>
  <c r="L21" i="12" s="1"/>
  <c r="M22" i="12" l="1"/>
  <c r="U22" i="12" s="1"/>
  <c r="M24" i="12"/>
  <c r="M26" i="12"/>
  <c r="M28" i="12"/>
  <c r="M21" i="12"/>
  <c r="U21" i="12" s="1"/>
  <c r="Y21" i="12" s="1"/>
  <c r="M23" i="12"/>
  <c r="M25" i="12"/>
  <c r="U25" i="12" s="1"/>
  <c r="Z25" i="12" s="1"/>
  <c r="M27" i="12"/>
  <c r="U27" i="12" s="1"/>
  <c r="Z27" i="12" s="1"/>
  <c r="M29" i="12"/>
  <c r="U29" i="12" s="1"/>
  <c r="U24" i="12"/>
  <c r="W24" i="12" s="1"/>
  <c r="U26" i="12"/>
  <c r="W26" i="12" s="1"/>
  <c r="U28" i="12"/>
  <c r="Z28" i="12" s="1"/>
  <c r="U23" i="12"/>
  <c r="X23" i="12" s="1"/>
  <c r="J20" i="12"/>
  <c r="M20" i="12" s="1"/>
  <c r="J19" i="12"/>
  <c r="M19" i="12" s="1"/>
  <c r="J18" i="12"/>
  <c r="K18" i="12" s="1"/>
  <c r="L18" i="12" s="1"/>
  <c r="J17" i="12"/>
  <c r="M17" i="12" s="1"/>
  <c r="J16" i="12"/>
  <c r="K16" i="12" s="1"/>
  <c r="L16" i="12" s="1"/>
  <c r="J15" i="12"/>
  <c r="M15" i="12" s="1"/>
  <c r="W23" i="12" l="1"/>
  <c r="V27" i="12"/>
  <c r="V26" i="12"/>
  <c r="Y25" i="12"/>
  <c r="V24" i="12"/>
  <c r="Z24" i="12"/>
  <c r="X24" i="12"/>
  <c r="Z23" i="12"/>
  <c r="Y23" i="12"/>
  <c r="Y28" i="12"/>
  <c r="V23" i="12"/>
  <c r="X28" i="12"/>
  <c r="X27" i="12"/>
  <c r="W27" i="12"/>
  <c r="Y27" i="12"/>
  <c r="X26" i="12"/>
  <c r="Z29" i="12"/>
  <c r="V29" i="12"/>
  <c r="Y29" i="12"/>
  <c r="Z22" i="12"/>
  <c r="V22" i="12"/>
  <c r="W22" i="12"/>
  <c r="M16" i="12"/>
  <c r="V25" i="12"/>
  <c r="Y26" i="12"/>
  <c r="Z26" i="12"/>
  <c r="K20" i="12"/>
  <c r="L20" i="12" s="1"/>
  <c r="U20" i="12" s="1"/>
  <c r="V28" i="12"/>
  <c r="Y24" i="12"/>
  <c r="W28" i="12"/>
  <c r="U16" i="12"/>
  <c r="Y16" i="12" s="1"/>
  <c r="X21" i="12"/>
  <c r="Y22" i="12"/>
  <c r="Z21" i="12"/>
  <c r="X22" i="12"/>
  <c r="X29" i="12"/>
  <c r="X25" i="12"/>
  <c r="W29" i="12"/>
  <c r="W25" i="12"/>
  <c r="W21" i="12"/>
  <c r="V21" i="12"/>
  <c r="K17" i="12"/>
  <c r="L17" i="12" s="1"/>
  <c r="U17" i="12" s="1"/>
  <c r="M18" i="12"/>
  <c r="U18" i="12" s="1"/>
  <c r="K19" i="12"/>
  <c r="L19" i="12" s="1"/>
  <c r="U19" i="12" s="1"/>
  <c r="K15" i="12"/>
  <c r="L15" i="12" s="1"/>
  <c r="U15" i="12" s="1"/>
  <c r="BX332" i="11"/>
  <c r="BX331" i="11"/>
  <c r="BX330" i="11"/>
  <c r="BX329" i="11"/>
  <c r="BX328" i="11"/>
  <c r="BX327" i="11"/>
  <c r="BX326" i="11"/>
  <c r="BX325" i="11"/>
  <c r="BX324" i="11"/>
  <c r="BX323" i="11"/>
  <c r="BX322" i="11"/>
  <c r="BX321" i="11"/>
  <c r="BX320" i="11"/>
  <c r="BX319" i="11"/>
  <c r="BX318" i="11"/>
  <c r="BX317" i="11"/>
  <c r="BX315" i="11"/>
  <c r="BX314" i="11"/>
  <c r="BX313" i="11"/>
  <c r="BX312" i="11"/>
  <c r="BX311" i="11"/>
  <c r="BX310" i="11"/>
  <c r="BX309" i="11"/>
  <c r="BX308" i="11"/>
  <c r="BX307" i="11"/>
  <c r="BX306" i="11"/>
  <c r="BX305" i="11"/>
  <c r="BX304" i="11"/>
  <c r="BX303" i="11"/>
  <c r="BX302" i="11"/>
  <c r="BX301" i="11"/>
  <c r="BX300" i="11"/>
  <c r="BX298" i="11"/>
  <c r="BX297" i="11"/>
  <c r="BX296" i="11"/>
  <c r="BX295" i="11"/>
  <c r="BX294" i="11"/>
  <c r="BX293" i="11"/>
  <c r="BX292" i="11"/>
  <c r="BX291" i="11"/>
  <c r="BX290" i="11"/>
  <c r="BX289" i="11"/>
  <c r="BX288" i="11"/>
  <c r="BX287" i="11"/>
  <c r="BX286" i="11"/>
  <c r="BX285" i="11"/>
  <c r="BX284" i="11"/>
  <c r="BX283" i="11"/>
  <c r="BX282" i="11"/>
  <c r="BX281" i="11"/>
  <c r="BX280" i="11"/>
  <c r="BX279" i="11"/>
  <c r="BX278" i="11"/>
  <c r="BX277" i="11"/>
  <c r="BX276" i="11"/>
  <c r="BX274" i="11"/>
  <c r="BX273" i="11"/>
  <c r="BX272" i="11"/>
  <c r="BX271" i="11"/>
  <c r="BX270" i="11"/>
  <c r="BX269" i="11"/>
  <c r="BX268" i="11"/>
  <c r="BX266" i="11"/>
  <c r="BX265" i="11"/>
  <c r="BX264" i="11"/>
  <c r="BX263" i="11"/>
  <c r="BX262" i="11"/>
  <c r="BX261" i="11"/>
  <c r="BX260" i="11"/>
  <c r="BX259" i="11"/>
  <c r="BX258" i="11"/>
  <c r="BX257" i="11"/>
  <c r="BX256" i="11"/>
  <c r="BX255" i="11"/>
  <c r="BX254" i="11"/>
  <c r="BX253" i="11"/>
  <c r="BX252" i="11"/>
  <c r="BX251" i="11"/>
  <c r="BX250" i="11"/>
  <c r="BX249" i="11"/>
  <c r="BX248" i="11"/>
  <c r="BX247" i="11"/>
  <c r="BX246" i="11"/>
  <c r="BX245" i="11"/>
  <c r="BX244" i="11"/>
  <c r="BX243" i="11"/>
  <c r="BX241" i="11"/>
  <c r="BX240" i="11"/>
  <c r="BX239" i="11"/>
  <c r="BX238" i="11"/>
  <c r="BX237" i="11"/>
  <c r="BX236" i="11"/>
  <c r="BX235" i="11"/>
  <c r="BX234" i="11"/>
  <c r="BX233" i="11"/>
  <c r="BX232" i="11"/>
  <c r="BX230" i="11"/>
  <c r="BX229" i="11"/>
  <c r="BX228" i="11"/>
  <c r="BX227" i="11"/>
  <c r="BX226" i="11"/>
  <c r="BX224" i="11"/>
  <c r="BX223" i="11"/>
  <c r="BX222" i="11"/>
  <c r="BX221" i="11"/>
  <c r="BX220" i="11"/>
  <c r="BX219" i="11"/>
  <c r="BX218" i="11"/>
  <c r="BX217" i="11"/>
  <c r="BX216" i="11"/>
  <c r="BX215" i="11"/>
  <c r="BX214" i="11"/>
  <c r="BX213" i="11"/>
  <c r="BX212" i="11"/>
  <c r="BX211" i="11"/>
  <c r="BX210" i="11"/>
  <c r="BX208" i="11"/>
  <c r="BX207" i="11"/>
  <c r="BX206" i="11"/>
  <c r="BX205" i="11"/>
  <c r="BX204" i="11"/>
  <c r="BX203" i="11"/>
  <c r="BX202" i="11"/>
  <c r="BX201" i="11"/>
  <c r="BX200" i="11"/>
  <c r="BX199" i="11"/>
  <c r="BX198" i="11"/>
  <c r="BX197" i="11"/>
  <c r="BX196" i="11"/>
  <c r="BX195" i="11"/>
  <c r="BX194" i="11"/>
  <c r="BX193" i="11"/>
  <c r="BX192" i="11"/>
  <c r="BX190" i="11"/>
  <c r="BX189" i="11"/>
  <c r="BX188" i="11"/>
  <c r="BX187" i="11"/>
  <c r="BX186" i="11"/>
  <c r="BX184" i="11"/>
  <c r="BX183" i="11"/>
  <c r="BX182" i="11"/>
  <c r="BX181" i="11"/>
  <c r="BX180" i="11"/>
  <c r="BX179" i="11"/>
  <c r="BX178" i="11"/>
  <c r="BX175" i="11"/>
  <c r="BX174" i="11"/>
  <c r="BX173" i="11"/>
  <c r="BX172" i="11"/>
  <c r="BX171" i="11"/>
  <c r="BX170" i="11"/>
  <c r="BX169" i="11"/>
  <c r="BX168" i="11"/>
  <c r="BX167" i="11"/>
  <c r="BX166" i="11"/>
  <c r="BX165" i="11"/>
  <c r="BX161" i="11"/>
  <c r="BX160" i="11"/>
  <c r="BX159" i="11"/>
  <c r="BX158" i="11"/>
  <c r="BX157" i="11"/>
  <c r="BX156" i="11"/>
  <c r="BX155" i="11"/>
  <c r="BX154" i="11"/>
  <c r="BX153" i="11"/>
  <c r="BX152" i="11"/>
  <c r="BX151" i="11"/>
  <c r="BX150" i="11"/>
  <c r="BX149" i="11"/>
  <c r="BX148" i="11"/>
  <c r="BX147" i="11"/>
  <c r="BX146" i="11"/>
  <c r="BX145" i="11"/>
  <c r="BX144" i="11"/>
  <c r="BX143" i="11"/>
  <c r="BX142" i="11"/>
  <c r="BX141" i="11"/>
  <c r="BX125" i="11"/>
  <c r="BX124" i="11"/>
  <c r="BX123" i="11"/>
  <c r="BX122" i="11"/>
  <c r="BX121" i="11"/>
  <c r="BX120" i="11"/>
  <c r="BX119" i="11"/>
  <c r="BX118" i="11"/>
  <c r="BX117" i="11"/>
  <c r="BX116" i="11"/>
  <c r="BX115" i="11"/>
  <c r="BX114" i="11"/>
  <c r="BX113" i="11"/>
  <c r="BX112" i="11"/>
  <c r="BX111" i="11"/>
  <c r="BX110" i="11"/>
  <c r="BX109" i="11"/>
  <c r="BX108" i="11"/>
  <c r="BX107" i="11"/>
  <c r="BX106" i="11"/>
  <c r="BX105" i="11"/>
  <c r="BX104" i="11"/>
  <c r="BX103" i="11"/>
  <c r="BX102" i="11"/>
  <c r="BX101" i="11"/>
  <c r="BX100" i="11"/>
  <c r="BX99" i="11"/>
  <c r="BX98" i="11"/>
  <c r="BX97" i="11"/>
  <c r="BX96" i="11"/>
  <c r="BX95" i="11"/>
  <c r="BX94" i="11"/>
  <c r="BX93" i="11"/>
  <c r="BX92" i="11"/>
  <c r="BX91" i="11"/>
  <c r="BX90" i="11"/>
  <c r="BX89" i="11"/>
  <c r="BX88" i="11"/>
  <c r="BX87" i="11"/>
  <c r="BX86" i="11"/>
  <c r="BX85" i="11"/>
  <c r="BX84" i="11"/>
  <c r="BX83" i="11"/>
  <c r="BX82" i="11"/>
  <c r="BX81" i="11"/>
  <c r="BX80" i="11"/>
  <c r="BX79" i="11"/>
  <c r="BX78" i="11"/>
  <c r="BX77" i="11"/>
  <c r="BX76" i="11"/>
  <c r="BX75" i="11"/>
  <c r="BX74" i="11"/>
  <c r="BX73" i="11"/>
  <c r="BX72" i="11"/>
  <c r="BX71" i="11"/>
  <c r="AD15" i="11"/>
  <c r="AE15" i="11" s="1"/>
  <c r="AG15" i="11" s="1"/>
  <c r="AB15" i="11"/>
  <c r="AY15" i="11" s="1"/>
  <c r="Z15" i="11"/>
  <c r="AA15" i="11" s="1"/>
  <c r="P15" i="11"/>
  <c r="W15" i="11" s="1"/>
  <c r="O15" i="11"/>
  <c r="V15" i="11" s="1"/>
  <c r="N15" i="11"/>
  <c r="U15" i="11" s="1"/>
  <c r="M15" i="11"/>
  <c r="T15" i="11" s="1"/>
  <c r="L15" i="11"/>
  <c r="S15" i="11" s="1"/>
  <c r="K15" i="11"/>
  <c r="R15" i="11" s="1"/>
  <c r="AI11" i="11"/>
  <c r="W16" i="12" l="1"/>
  <c r="V20" i="12"/>
  <c r="Z20" i="12"/>
  <c r="X20" i="12"/>
  <c r="Y20" i="12"/>
  <c r="W20" i="12"/>
  <c r="Z17" i="12"/>
  <c r="V17" i="12"/>
  <c r="W17" i="12"/>
  <c r="X17" i="12"/>
  <c r="Y17" i="12"/>
  <c r="Z19" i="12"/>
  <c r="X19" i="12"/>
  <c r="Y19" i="12"/>
  <c r="V19" i="12"/>
  <c r="W19" i="12"/>
  <c r="Z16" i="12"/>
  <c r="V16" i="12"/>
  <c r="X16" i="12"/>
  <c r="Z18" i="12"/>
  <c r="X18" i="12"/>
  <c r="W18" i="12"/>
  <c r="Y18" i="12"/>
  <c r="V18" i="12"/>
  <c r="Z15" i="12"/>
  <c r="V15" i="12"/>
  <c r="X15" i="12"/>
  <c r="W15" i="12"/>
  <c r="Y15" i="12"/>
  <c r="BA15" i="11"/>
  <c r="AI15" i="11"/>
  <c r="BB15" i="11"/>
  <c r="AJ15" i="11"/>
  <c r="AO15" i="11" l="1"/>
  <c r="AU15" i="11" s="1"/>
  <c r="AK15" i="11"/>
  <c r="AQ15" i="11" s="1"/>
  <c r="AN15" i="11"/>
  <c r="AT15" i="11" s="1"/>
  <c r="AM15" i="11"/>
  <c r="AS15" i="11" s="1"/>
  <c r="AL15" i="11"/>
  <c r="AR15" i="11" s="1"/>
  <c r="BE15" i="11"/>
  <c r="BK15" i="11" s="1"/>
  <c r="BD15" i="11"/>
  <c r="BJ15" i="11" s="1"/>
  <c r="BG15" i="11"/>
  <c r="BM15" i="11" s="1"/>
  <c r="BC15" i="11"/>
  <c r="BI15" i="11" s="1"/>
  <c r="BF15" i="11"/>
  <c r="BL15" i="11" s="1"/>
</calcChain>
</file>

<file path=xl/sharedStrings.xml><?xml version="1.0" encoding="utf-8"?>
<sst xmlns="http://schemas.openxmlformats.org/spreadsheetml/2006/main" count="107" uniqueCount="45">
  <si>
    <t>Cruise</t>
    <phoneticPr fontId="1" type="noConversion"/>
  </si>
  <si>
    <t>Station</t>
    <phoneticPr fontId="1" type="noConversion"/>
  </si>
  <si>
    <t>Rrs412</t>
    <phoneticPr fontId="1" type="noConversion"/>
  </si>
  <si>
    <t>Rrs443</t>
    <phoneticPr fontId="1" type="noConversion"/>
  </si>
  <si>
    <t>Rrs490</t>
    <phoneticPr fontId="1" type="noConversion"/>
  </si>
  <si>
    <t>Rrs555</t>
    <phoneticPr fontId="1" type="noConversion"/>
  </si>
  <si>
    <t>using 555 as ref. wavelength</t>
  </si>
  <si>
    <t>bbw ==&gt;</t>
  </si>
  <si>
    <t>u</t>
  </si>
  <si>
    <t>aw555 =&gt;</t>
  </si>
  <si>
    <t>Rrs</t>
  </si>
  <si>
    <t>rrs</t>
  </si>
  <si>
    <t>rrs440/rrs555</t>
  </si>
  <si>
    <t>mod a555</t>
  </si>
  <si>
    <t>a</t>
  </si>
  <si>
    <t>Y</t>
  </si>
  <si>
    <t>bbp555</t>
  </si>
  <si>
    <t>670/(440+490)</t>
  </si>
  <si>
    <t>XXX</t>
  </si>
  <si>
    <t>yyy</t>
  </si>
  <si>
    <t>Rrs510</t>
  </si>
  <si>
    <t>cal. Bbp555</t>
  </si>
  <si>
    <t>Input</t>
  </si>
  <si>
    <t>Results</t>
  </si>
  <si>
    <t>Processing</t>
  </si>
  <si>
    <t>Instrustions:</t>
  </si>
  <si>
    <t>1. Put measured Rrs in column C-H in Sheet "Rrs"</t>
  </si>
  <si>
    <t>2. Press "alt+F11" to turn on Visual-Basic editor</t>
  </si>
  <si>
    <t>3. Change the number of total stations to be processed in Visual Basic  (Line 5)</t>
  </si>
  <si>
    <t>4. Click the "Run" button in Visual Basic</t>
  </si>
  <si>
    <t>Rrs443/Rrs555</t>
  </si>
  <si>
    <t>S_adg =</t>
  </si>
  <si>
    <t>aph410/aph440 =</t>
  </si>
  <si>
    <t>adg443/adg412 =</t>
  </si>
  <si>
    <t>Pop/Fry  aw  =&gt;</t>
  </si>
  <si>
    <t>adg443 =</t>
  </si>
  <si>
    <t>aph =</t>
  </si>
  <si>
    <t>Rrs670</t>
  </si>
  <si>
    <t>6. Decompose total a into aph and adg is carried out in Sheet "Decompose_a"</t>
  </si>
  <si>
    <t>5. QAA-v6 inverted total a and bbp are then stored in Column BP-BV in Sheet "QAA_v6"</t>
  </si>
  <si>
    <t>aw670 =&gt;</t>
  </si>
  <si>
    <t>mod a670</t>
  </si>
  <si>
    <t>bbp670</t>
  </si>
  <si>
    <t>with 670 as the ref. wavelength</t>
  </si>
  <si>
    <t>670/490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</si>
</sst>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36">
    <font>
      <sz val="12"/>
      <name val="宋体"/>
      <charset val="134"/>
    </font>
    <font>
      <sz val="9"/>
      <name val="宋体"/>
      <charset val="134"/>
    </font>
    <font>
      <sz val="10.5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Calibri"/>
      <family val="2"/>
      <scheme val="minor"/>
    </font>
    <font>
      <sz val="12"/>
      <color rgb="FFFF0000"/>
      <name val="宋体"/>
      <family val="2"/>
    </font>
    <font>
      <sz val="11"/>
      <color rgb="FFFF0000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FF0000"/>
      <name val="宋体"/>
      <charset val="134"/>
    </font>
    <font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宋体"/>
      <charset val="134"/>
    </font>
    <font>
      <b/>
      <sz val="12"/>
      <color rgb="FFFF0000"/>
      <name val="宋体"/>
    </font>
    <font>
      <b/>
      <sz val="16"/>
      <color rgb="FF002060"/>
      <name val="宋体"/>
    </font>
    <font>
      <b/>
      <sz val="16"/>
      <color rgb="FF00B050"/>
      <name val="宋体"/>
    </font>
    <font>
      <sz val="12"/>
      <color rgb="FF0070C0"/>
      <name val="宋体"/>
      <charset val="134"/>
    </font>
    <font>
      <sz val="12"/>
      <color theme="9" tint="-0.499984740745262"/>
      <name val="宋体"/>
      <charset val="134"/>
    </font>
    <font>
      <sz val="16"/>
      <color theme="9" tint="-0.499984740745262"/>
      <name val="宋体"/>
      <charset val="134"/>
    </font>
    <font>
      <sz val="10"/>
      <color theme="9" tint="-0.499984740745262"/>
      <name val="Arial"/>
      <family val="2"/>
    </font>
    <font>
      <b/>
      <sz val="12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宋体"/>
    </font>
    <font>
      <sz val="10"/>
      <color indexed="17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1"/>
      <color rgb="FF00B050"/>
      <name val="Arial"/>
      <family val="2"/>
    </font>
    <font>
      <b/>
      <sz val="10"/>
      <color theme="9" tint="-0.499984740745262"/>
      <name val="Arial"/>
      <family val="2"/>
    </font>
    <font>
      <b/>
      <sz val="12"/>
      <color theme="3"/>
      <name val="宋体"/>
    </font>
    <font>
      <b/>
      <sz val="12"/>
      <color theme="3"/>
      <name val="宋体"/>
      <charset val="134"/>
    </font>
    <font>
      <b/>
      <sz val="12"/>
      <color rgb="FF00B050"/>
      <name val="宋体"/>
    </font>
    <font>
      <b/>
      <sz val="12"/>
      <color theme="9" tint="-0.499984740745262"/>
      <name val="宋体"/>
    </font>
    <font>
      <b/>
      <sz val="12"/>
      <color theme="4"/>
      <name val="宋体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1" fontId="7" fillId="0" borderId="0" xfId="0" applyNumberFormat="1" applyFont="1"/>
    <xf numFmtId="49" fontId="0" fillId="0" borderId="0" xfId="0" applyNumberFormat="1"/>
    <xf numFmtId="0" fontId="0" fillId="0" borderId="0" xfId="0" applyBorder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9" fillId="0" borderId="0" xfId="0" applyFont="1"/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4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</cellXfs>
  <cellStyles count="2">
    <cellStyle name="Normal" xfId="0" builtinId="0"/>
    <cellStyle name="常规_inf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32"/>
  <sheetViews>
    <sheetView topLeftCell="D1" workbookViewId="0">
      <selection activeCell="N18" sqref="N18"/>
    </sheetView>
  </sheetViews>
  <sheetFormatPr defaultRowHeight="15.6"/>
  <cols>
    <col min="2" max="2" width="10" customWidth="1"/>
    <col min="3" max="9" width="8.8984375" bestFit="1" customWidth="1"/>
    <col min="10" max="10" width="10.19921875" customWidth="1"/>
    <col min="11" max="14" width="8.8984375" bestFit="1" customWidth="1"/>
    <col min="22" max="22" width="14.19921875" customWidth="1"/>
    <col min="23" max="29" width="8.8984375" bestFit="1" customWidth="1"/>
    <col min="31" max="36" width="8.8984375" bestFit="1" customWidth="1"/>
  </cols>
  <sheetData>
    <row r="1" spans="1:26" ht="20.399999999999999">
      <c r="J1" s="35" t="s">
        <v>25</v>
      </c>
    </row>
    <row r="2" spans="1:26">
      <c r="V2" s="23"/>
      <c r="Z2" s="23"/>
    </row>
    <row r="3" spans="1:26">
      <c r="J3" s="46" t="s">
        <v>26</v>
      </c>
    </row>
    <row r="4" spans="1:26">
      <c r="J4" s="46" t="s">
        <v>27</v>
      </c>
      <c r="L4" s="22"/>
    </row>
    <row r="5" spans="1:26">
      <c r="J5" s="46" t="s">
        <v>28</v>
      </c>
      <c r="L5" s="22"/>
    </row>
    <row r="6" spans="1:26">
      <c r="J6" s="46" t="s">
        <v>29</v>
      </c>
      <c r="L6" s="22"/>
    </row>
    <row r="7" spans="1:26">
      <c r="J7" s="46" t="s">
        <v>39</v>
      </c>
      <c r="L7" s="22"/>
    </row>
    <row r="8" spans="1:26">
      <c r="J8" s="46" t="s">
        <v>38</v>
      </c>
      <c r="L8" s="22"/>
    </row>
    <row r="11" spans="1:26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20</v>
      </c>
      <c r="G11" t="s">
        <v>5</v>
      </c>
      <c r="H11" t="s">
        <v>37</v>
      </c>
    </row>
    <row r="15" spans="1:26">
      <c r="A15" t="s">
        <v>18</v>
      </c>
      <c r="B15" t="s">
        <v>19</v>
      </c>
      <c r="C15">
        <v>1.1999999999999999E-3</v>
      </c>
      <c r="D15">
        <v>1.6900000000000001E-3</v>
      </c>
      <c r="E15">
        <v>3.29E-3</v>
      </c>
      <c r="F15">
        <v>4.0400000000000002E-3</v>
      </c>
      <c r="G15">
        <v>7.4799999999999997E-3</v>
      </c>
      <c r="H15">
        <v>3.46E-3</v>
      </c>
    </row>
    <row r="16" spans="1:26">
      <c r="A16" t="s">
        <v>18</v>
      </c>
      <c r="B16" t="s">
        <v>19</v>
      </c>
      <c r="C16">
        <v>9.7000000000000005E-4</v>
      </c>
      <c r="D16">
        <v>1.1900000000000001E-3</v>
      </c>
      <c r="E16">
        <v>1.8400000000000001E-3</v>
      </c>
      <c r="F16">
        <v>2.2899999999999999E-3</v>
      </c>
      <c r="G16">
        <v>4.2500000000000003E-3</v>
      </c>
      <c r="H16">
        <v>1.6100000000000001E-3</v>
      </c>
    </row>
    <row r="17" spans="1:8">
      <c r="A17" t="s">
        <v>18</v>
      </c>
      <c r="B17" t="s">
        <v>19</v>
      </c>
      <c r="C17">
        <v>9.1E-4</v>
      </c>
      <c r="D17">
        <v>1.0200000000000001E-3</v>
      </c>
      <c r="E17">
        <v>1.5100000000000001E-3</v>
      </c>
      <c r="F17">
        <v>1.9E-3</v>
      </c>
      <c r="G17">
        <v>2.8E-3</v>
      </c>
      <c r="H17">
        <v>1.7899999999999999E-3</v>
      </c>
    </row>
    <row r="18" spans="1:8">
      <c r="A18" t="s">
        <v>18</v>
      </c>
      <c r="B18" t="s">
        <v>19</v>
      </c>
      <c r="C18">
        <v>2.2899999999999999E-3</v>
      </c>
      <c r="D18">
        <v>3.46E-3</v>
      </c>
      <c r="E18">
        <v>5.3699999999999998E-3</v>
      </c>
      <c r="F18">
        <v>6.4900000000000001E-3</v>
      </c>
      <c r="G18">
        <v>9.0699999999999999E-3</v>
      </c>
      <c r="H18">
        <v>6.3800000000000003E-3</v>
      </c>
    </row>
    <row r="19" spans="1:8">
      <c r="A19" t="s">
        <v>18</v>
      </c>
      <c r="B19" t="s">
        <v>19</v>
      </c>
      <c r="C19">
        <v>1.6299999999999999E-3</v>
      </c>
      <c r="D19">
        <v>1.6999999999999999E-3</v>
      </c>
      <c r="E19">
        <v>2.5500000000000002E-3</v>
      </c>
      <c r="F19">
        <v>3.0899999999999999E-3</v>
      </c>
      <c r="G19">
        <v>5.1500000000000001E-3</v>
      </c>
      <c r="H19">
        <v>2.6800000000000001E-3</v>
      </c>
    </row>
    <row r="20" spans="1:8">
      <c r="A20" t="s">
        <v>18</v>
      </c>
      <c r="B20" t="s">
        <v>19</v>
      </c>
      <c r="C20">
        <v>8.0000000000000004E-4</v>
      </c>
      <c r="D20">
        <v>8.0000000000000004E-4</v>
      </c>
      <c r="E20">
        <v>1.2099999999999999E-3</v>
      </c>
      <c r="F20">
        <v>1.47E-3</v>
      </c>
      <c r="G20">
        <v>2.6900000000000001E-3</v>
      </c>
      <c r="H20">
        <v>1.2199999999999999E-3</v>
      </c>
    </row>
    <row r="21" spans="1:8">
      <c r="A21" t="s">
        <v>18</v>
      </c>
      <c r="B21" t="s">
        <v>19</v>
      </c>
      <c r="C21">
        <v>1.09E-3</v>
      </c>
      <c r="D21">
        <v>1.3600000000000001E-3</v>
      </c>
      <c r="E21">
        <v>2.2000000000000001E-3</v>
      </c>
      <c r="F21">
        <v>2.6800000000000001E-3</v>
      </c>
      <c r="G21">
        <v>3.8899999999999998E-3</v>
      </c>
      <c r="H21">
        <v>1.82E-3</v>
      </c>
    </row>
    <row r="22" spans="1:8">
      <c r="A22" t="s">
        <v>18</v>
      </c>
      <c r="B22" t="s">
        <v>19</v>
      </c>
      <c r="C22">
        <v>1.3600000000000001E-3</v>
      </c>
      <c r="D22">
        <v>2.1299999999999999E-3</v>
      </c>
      <c r="E22">
        <v>3.81E-3</v>
      </c>
      <c r="F22">
        <v>4.7000000000000002E-3</v>
      </c>
      <c r="G22">
        <v>6.5500000000000003E-3</v>
      </c>
      <c r="H22">
        <v>2.82E-3</v>
      </c>
    </row>
    <row r="23" spans="1:8">
      <c r="A23" t="s">
        <v>18</v>
      </c>
      <c r="B23" t="s">
        <v>19</v>
      </c>
      <c r="C23">
        <v>9.2999999999999992E-3</v>
      </c>
      <c r="D23">
        <v>7.9900000000000006E-3</v>
      </c>
      <c r="E23">
        <v>7.2700000000000004E-3</v>
      </c>
      <c r="F23">
        <v>4.4400000000000004E-3</v>
      </c>
      <c r="G23">
        <v>2.0799999999999998E-3</v>
      </c>
      <c r="H23">
        <v>1.7000000000000001E-4</v>
      </c>
    </row>
    <row r="24" spans="1:8">
      <c r="A24" t="s">
        <v>18</v>
      </c>
      <c r="B24" t="s">
        <v>19</v>
      </c>
      <c r="C24">
        <v>3.0999999999999999E-3</v>
      </c>
      <c r="D24">
        <v>2.47E-3</v>
      </c>
      <c r="E24">
        <v>2.6900000000000001E-3</v>
      </c>
      <c r="F24">
        <v>2.3400000000000001E-3</v>
      </c>
      <c r="G24">
        <v>1.6999999999999999E-3</v>
      </c>
      <c r="H24">
        <v>1.2999999999999999E-4</v>
      </c>
    </row>
    <row r="25" spans="1:8">
      <c r="A25" t="s">
        <v>18</v>
      </c>
      <c r="B25" t="s">
        <v>19</v>
      </c>
      <c r="C25">
        <v>2.0600000000000002E-3</v>
      </c>
      <c r="D25">
        <v>1.58E-3</v>
      </c>
      <c r="E25">
        <v>1.75E-3</v>
      </c>
      <c r="F25">
        <v>1.6000000000000001E-3</v>
      </c>
      <c r="G25">
        <v>1.5E-3</v>
      </c>
      <c r="H25">
        <v>2.9E-4</v>
      </c>
    </row>
    <row r="26" spans="1:8">
      <c r="A26" t="s">
        <v>18</v>
      </c>
      <c r="B26" t="s">
        <v>19</v>
      </c>
      <c r="C26">
        <v>3.5899999999999999E-3</v>
      </c>
      <c r="D26">
        <v>3.0000000000000001E-3</v>
      </c>
      <c r="E26">
        <v>3.4099999999999998E-3</v>
      </c>
      <c r="F26">
        <v>2.9199999999999999E-3</v>
      </c>
      <c r="G26">
        <v>2.3500000000000001E-3</v>
      </c>
      <c r="H26">
        <v>4.0000000000000002E-4</v>
      </c>
    </row>
    <row r="27" spans="1:8">
      <c r="A27" t="s">
        <v>18</v>
      </c>
      <c r="B27" t="s">
        <v>19</v>
      </c>
      <c r="C27">
        <v>4.8300000000000001E-3</v>
      </c>
      <c r="D27">
        <v>4.0200000000000001E-3</v>
      </c>
      <c r="E27">
        <v>4.3899999999999998E-3</v>
      </c>
      <c r="F27">
        <v>3.7499999999999999E-3</v>
      </c>
      <c r="G27">
        <v>2.65E-3</v>
      </c>
      <c r="H27">
        <v>2.4000000000000001E-4</v>
      </c>
    </row>
    <row r="28" spans="1:8">
      <c r="A28" t="s">
        <v>18</v>
      </c>
      <c r="B28" t="s">
        <v>19</v>
      </c>
      <c r="C28">
        <v>4.4099999999999999E-3</v>
      </c>
      <c r="D28">
        <v>4.0400000000000002E-3</v>
      </c>
      <c r="E28">
        <v>4.1099999999999999E-3</v>
      </c>
      <c r="F28">
        <v>3.14E-3</v>
      </c>
      <c r="G28">
        <v>1.8500000000000001E-3</v>
      </c>
      <c r="H28">
        <v>1.3999999999999999E-4</v>
      </c>
    </row>
    <row r="29" spans="1:8">
      <c r="A29" t="s">
        <v>18</v>
      </c>
      <c r="B29" t="s">
        <v>19</v>
      </c>
      <c r="C29">
        <v>4.4999999999999997E-3</v>
      </c>
      <c r="D29">
        <v>4.1000000000000003E-3</v>
      </c>
      <c r="E29">
        <v>4.0200000000000001E-3</v>
      </c>
      <c r="F29">
        <v>2.9499999999999999E-3</v>
      </c>
      <c r="G29">
        <v>1.6900000000000001E-3</v>
      </c>
      <c r="H29">
        <v>1.8000000000000001E-4</v>
      </c>
    </row>
    <row r="55" spans="3:3">
      <c r="C55" s="21"/>
    </row>
    <row r="58" spans="3:3">
      <c r="C58" s="21"/>
    </row>
    <row r="67" spans="3:3">
      <c r="C67" s="21"/>
    </row>
    <row r="69" spans="3:3">
      <c r="C69" s="21"/>
    </row>
    <row r="83" spans="3:3">
      <c r="C83" s="21"/>
    </row>
    <row r="88" spans="3:3">
      <c r="C88" s="21"/>
    </row>
    <row r="90" spans="3:3">
      <c r="C90" s="21"/>
    </row>
    <row r="103" spans="3:3">
      <c r="C103" s="21"/>
    </row>
    <row r="104" spans="3:3">
      <c r="C104" s="21"/>
    </row>
    <row r="117" spans="3:3">
      <c r="C117" s="21"/>
    </row>
    <row r="121" spans="3:3">
      <c r="C121" s="21"/>
    </row>
    <row r="142" spans="3:3">
      <c r="C142" s="21"/>
    </row>
    <row r="144" spans="3:3">
      <c r="C144" s="21"/>
    </row>
    <row r="146" spans="3:10">
      <c r="C146" s="21"/>
    </row>
    <row r="148" spans="3:10">
      <c r="C148" s="21"/>
    </row>
    <row r="150" spans="3:10">
      <c r="C150" s="21"/>
    </row>
    <row r="156" spans="3:10">
      <c r="I156" s="26"/>
      <c r="J156" s="26"/>
    </row>
    <row r="162" spans="16:21" s="26" customFormat="1">
      <c r="P162"/>
      <c r="Q162"/>
      <c r="R162"/>
      <c r="S162"/>
      <c r="T162"/>
      <c r="U162"/>
    </row>
    <row r="163" spans="16:21" s="26" customFormat="1">
      <c r="P163"/>
      <c r="Q163"/>
      <c r="R163"/>
      <c r="S163"/>
      <c r="T163"/>
      <c r="U163"/>
    </row>
    <row r="164" spans="16:21" s="26" customFormat="1">
      <c r="P164"/>
      <c r="Q164"/>
      <c r="R164"/>
      <c r="S164"/>
      <c r="T164"/>
      <c r="U164"/>
    </row>
    <row r="177" spans="1:15" ht="16.2">
      <c r="A177" s="1"/>
      <c r="C177" s="1"/>
      <c r="D177" s="1"/>
      <c r="E177" s="1"/>
      <c r="H177" s="1"/>
      <c r="I177" s="2"/>
      <c r="O177" s="2"/>
    </row>
    <row r="178" spans="1:15" ht="16.2">
      <c r="A178" s="1"/>
      <c r="C178" s="1"/>
      <c r="D178" s="1"/>
      <c r="E178" s="1"/>
      <c r="H178" s="1"/>
      <c r="I178" s="3"/>
      <c r="O178" s="3"/>
    </row>
    <row r="179" spans="1:15" ht="16.2">
      <c r="A179" s="1"/>
      <c r="C179" s="1"/>
      <c r="D179" s="1"/>
      <c r="E179" s="1"/>
      <c r="H179" s="1"/>
      <c r="I179" s="3"/>
      <c r="O179" s="3"/>
    </row>
    <row r="180" spans="1:15" ht="16.2">
      <c r="A180" s="1"/>
      <c r="C180" s="1"/>
      <c r="D180" s="1"/>
      <c r="E180" s="1"/>
      <c r="H180" s="1"/>
      <c r="I180" s="3"/>
      <c r="O180" s="3"/>
    </row>
    <row r="181" spans="1:15" ht="16.2">
      <c r="A181" s="1"/>
      <c r="C181" s="1"/>
      <c r="D181" s="1"/>
      <c r="E181" s="1"/>
      <c r="H181" s="1"/>
      <c r="I181" s="3"/>
      <c r="O181" s="3"/>
    </row>
    <row r="182" spans="1:15" ht="16.2">
      <c r="A182" s="1"/>
      <c r="C182" s="1"/>
      <c r="D182" s="1"/>
      <c r="E182" s="1"/>
      <c r="H182" s="1"/>
      <c r="I182" s="3"/>
      <c r="O182" s="3"/>
    </row>
    <row r="183" spans="1:15" ht="16.2">
      <c r="A183" s="1"/>
      <c r="C183" s="1"/>
      <c r="D183" s="1"/>
      <c r="E183" s="1"/>
      <c r="H183" s="1"/>
      <c r="I183" s="3"/>
      <c r="O183" s="3"/>
    </row>
    <row r="184" spans="1:15" ht="16.2">
      <c r="A184" s="1"/>
      <c r="C184" s="1"/>
      <c r="D184" s="1"/>
      <c r="E184" s="1"/>
      <c r="H184" s="1"/>
      <c r="I184" s="3"/>
      <c r="O184" s="3"/>
    </row>
    <row r="186" spans="1:15">
      <c r="A186" s="5"/>
      <c r="I186" s="4"/>
      <c r="O186" s="4"/>
    </row>
    <row r="187" spans="1:15">
      <c r="A187" s="5"/>
      <c r="I187" s="4"/>
      <c r="O187" s="4"/>
    </row>
    <row r="188" spans="1:15">
      <c r="A188" s="5"/>
      <c r="I188" s="4"/>
      <c r="O188" s="4"/>
    </row>
    <row r="189" spans="1:15">
      <c r="I189" s="4"/>
      <c r="O189" s="4"/>
    </row>
    <row r="190" spans="1:15">
      <c r="I190" s="4"/>
      <c r="O190" s="4"/>
    </row>
    <row r="192" spans="1:15" ht="16.2">
      <c r="A192" s="6"/>
      <c r="C192" s="6"/>
      <c r="D192" s="6"/>
      <c r="E192" s="6"/>
      <c r="H192" s="6"/>
      <c r="I192" s="7"/>
      <c r="O192" s="7"/>
    </row>
    <row r="193" spans="1:15" ht="16.2">
      <c r="A193" s="6"/>
      <c r="C193" s="6"/>
      <c r="D193" s="6"/>
      <c r="E193" s="6"/>
      <c r="H193" s="6"/>
      <c r="I193" s="7"/>
      <c r="O193" s="7"/>
    </row>
    <row r="194" spans="1:15" ht="16.2">
      <c r="A194" s="6"/>
      <c r="C194" s="6"/>
      <c r="D194" s="6"/>
      <c r="E194" s="6"/>
      <c r="H194" s="6"/>
      <c r="I194" s="7"/>
      <c r="O194" s="7"/>
    </row>
    <row r="195" spans="1:15" ht="16.2">
      <c r="A195" s="6"/>
      <c r="C195" s="6"/>
      <c r="D195" s="6"/>
      <c r="E195" s="6"/>
      <c r="H195" s="6"/>
      <c r="I195" s="7"/>
      <c r="O195" s="7"/>
    </row>
    <row r="196" spans="1:15" ht="16.2">
      <c r="A196" s="6"/>
      <c r="C196" s="6"/>
      <c r="D196" s="6"/>
      <c r="E196" s="6"/>
      <c r="H196" s="6"/>
      <c r="I196" s="7"/>
      <c r="O196" s="7"/>
    </row>
    <row r="197" spans="1:15" ht="16.2">
      <c r="A197" s="6"/>
      <c r="C197" s="6"/>
      <c r="D197" s="6"/>
      <c r="E197" s="6"/>
      <c r="H197" s="6"/>
      <c r="I197" s="7"/>
      <c r="O197" s="7"/>
    </row>
    <row r="198" spans="1:15" ht="16.2">
      <c r="A198" s="6"/>
      <c r="C198" s="6"/>
      <c r="D198" s="6"/>
      <c r="E198" s="6"/>
      <c r="H198" s="6"/>
      <c r="I198" s="7"/>
      <c r="O198" s="7"/>
    </row>
    <row r="199" spans="1:15" ht="16.2">
      <c r="A199" s="6"/>
      <c r="C199" s="6"/>
      <c r="D199" s="6"/>
      <c r="E199" s="6"/>
      <c r="F199" s="6"/>
      <c r="H199" s="6"/>
      <c r="I199" s="7"/>
      <c r="O199" s="7"/>
    </row>
    <row r="200" spans="1:15" ht="16.2">
      <c r="A200" s="6"/>
      <c r="C200" s="6"/>
      <c r="D200" s="6"/>
      <c r="E200" s="6"/>
      <c r="F200" s="6"/>
      <c r="H200" s="6"/>
      <c r="I200" s="7"/>
      <c r="O200" s="7"/>
    </row>
    <row r="201" spans="1:15" ht="16.2">
      <c r="A201" s="6"/>
      <c r="C201" s="6"/>
      <c r="D201" s="6"/>
      <c r="E201" s="6"/>
      <c r="F201" s="6"/>
      <c r="H201" s="6"/>
      <c r="I201" s="7"/>
      <c r="O201" s="7"/>
    </row>
    <row r="202" spans="1:15" ht="16.2">
      <c r="A202" s="6"/>
      <c r="C202" s="6"/>
      <c r="D202" s="6"/>
      <c r="E202" s="6"/>
      <c r="F202" s="6"/>
      <c r="H202" s="6"/>
      <c r="I202" s="7"/>
      <c r="O202" s="7"/>
    </row>
    <row r="203" spans="1:15" ht="16.2">
      <c r="A203" s="6"/>
      <c r="C203" s="6"/>
      <c r="D203" s="6"/>
      <c r="E203" s="6"/>
      <c r="F203" s="6"/>
      <c r="H203" s="6"/>
      <c r="I203" s="7"/>
      <c r="O203" s="7"/>
    </row>
    <row r="204" spans="1:15" ht="16.2">
      <c r="A204" s="6"/>
      <c r="C204" s="6"/>
      <c r="D204" s="6"/>
      <c r="E204" s="6"/>
      <c r="F204" s="6"/>
      <c r="H204" s="6"/>
      <c r="I204" s="7"/>
      <c r="O204" s="7"/>
    </row>
    <row r="205" spans="1:15" ht="16.2">
      <c r="A205" s="6"/>
      <c r="C205" s="6"/>
      <c r="D205" s="6"/>
      <c r="E205" s="6"/>
      <c r="F205" s="6"/>
      <c r="H205" s="6"/>
      <c r="I205" s="7"/>
      <c r="O205" s="7"/>
    </row>
    <row r="206" spans="1:15" ht="16.2">
      <c r="A206" s="6"/>
      <c r="C206" s="6"/>
      <c r="D206" s="6"/>
      <c r="E206" s="6"/>
      <c r="F206" s="6"/>
      <c r="H206" s="6"/>
      <c r="I206" s="7"/>
      <c r="O206" s="7"/>
    </row>
    <row r="207" spans="1:15" ht="16.2">
      <c r="A207" s="6"/>
      <c r="C207" s="6"/>
      <c r="D207" s="6"/>
      <c r="E207" s="6"/>
      <c r="F207" s="6"/>
      <c r="H207" s="6"/>
      <c r="I207" s="7"/>
      <c r="O207" s="7"/>
    </row>
    <row r="208" spans="1:15" ht="16.2">
      <c r="A208" s="8"/>
      <c r="C208" s="6"/>
      <c r="D208" s="6"/>
      <c r="E208" s="6"/>
      <c r="F208" s="6"/>
      <c r="H208" s="6"/>
      <c r="I208" s="7"/>
      <c r="O208" s="7"/>
    </row>
    <row r="210" spans="1:15" ht="16.2">
      <c r="A210" s="6"/>
      <c r="C210" s="6"/>
      <c r="D210" s="6"/>
      <c r="E210" s="6"/>
      <c r="F210" s="6"/>
      <c r="H210" s="6"/>
      <c r="I210" s="9"/>
      <c r="O210" s="9"/>
    </row>
    <row r="211" spans="1:15" ht="16.2">
      <c r="A211" s="6"/>
      <c r="C211" s="6"/>
      <c r="D211" s="6"/>
      <c r="E211" s="6"/>
      <c r="F211" s="6"/>
      <c r="H211" s="6"/>
      <c r="I211" s="9"/>
      <c r="O211" s="9"/>
    </row>
    <row r="212" spans="1:15" ht="16.2">
      <c r="A212" s="6"/>
      <c r="C212" s="6"/>
      <c r="D212" s="6"/>
      <c r="E212" s="6"/>
      <c r="F212" s="6"/>
      <c r="H212" s="6"/>
      <c r="I212" s="9"/>
      <c r="O212" s="9"/>
    </row>
    <row r="213" spans="1:15" ht="16.2">
      <c r="A213" s="6"/>
      <c r="C213" s="6"/>
      <c r="D213" s="6"/>
      <c r="E213" s="6"/>
      <c r="F213" s="6"/>
      <c r="H213" s="6"/>
      <c r="I213" s="9"/>
      <c r="O213" s="9"/>
    </row>
    <row r="214" spans="1:15" ht="16.2">
      <c r="A214" s="6"/>
      <c r="C214" s="6"/>
      <c r="D214" s="6"/>
      <c r="E214" s="6"/>
      <c r="F214" s="6"/>
      <c r="H214" s="6"/>
      <c r="I214" s="9"/>
      <c r="O214" s="9"/>
    </row>
    <row r="215" spans="1:15" ht="16.2">
      <c r="A215" s="6"/>
      <c r="C215" s="6"/>
      <c r="D215" s="6"/>
      <c r="E215" s="6"/>
      <c r="F215" s="6"/>
      <c r="H215" s="6"/>
      <c r="I215" s="9"/>
      <c r="O215" s="9"/>
    </row>
    <row r="216" spans="1:15" ht="16.2">
      <c r="A216" s="6"/>
      <c r="C216" s="6"/>
      <c r="D216" s="6"/>
      <c r="E216" s="6"/>
      <c r="F216" s="6"/>
      <c r="H216" s="6"/>
      <c r="I216" s="9"/>
      <c r="O216" s="9"/>
    </row>
    <row r="217" spans="1:15" ht="16.2">
      <c r="A217" s="6"/>
      <c r="C217" s="6"/>
      <c r="D217" s="6"/>
      <c r="E217" s="6"/>
      <c r="F217" s="6"/>
      <c r="H217" s="6"/>
      <c r="I217" s="9"/>
      <c r="O217" s="9"/>
    </row>
    <row r="218" spans="1:15" ht="16.2">
      <c r="A218" s="6"/>
      <c r="C218" s="6"/>
      <c r="D218" s="6"/>
      <c r="E218" s="6"/>
      <c r="F218" s="6"/>
      <c r="H218" s="10"/>
      <c r="I218" s="9"/>
      <c r="O218" s="9"/>
    </row>
    <row r="219" spans="1:15" ht="16.2">
      <c r="A219" s="6"/>
      <c r="C219" s="6"/>
      <c r="D219" s="6"/>
      <c r="E219" s="6"/>
      <c r="F219" s="6"/>
      <c r="H219" s="6"/>
      <c r="I219" s="9"/>
      <c r="O219" s="9"/>
    </row>
    <row r="220" spans="1:15" ht="16.2">
      <c r="A220" s="6"/>
      <c r="C220" s="6"/>
      <c r="D220" s="6"/>
      <c r="E220" s="6"/>
      <c r="F220" s="6"/>
      <c r="H220" s="6"/>
      <c r="I220" s="9"/>
      <c r="O220" s="9"/>
    </row>
    <row r="221" spans="1:15" ht="16.2">
      <c r="A221" s="6"/>
      <c r="C221" s="6"/>
      <c r="D221" s="6"/>
      <c r="E221" s="6"/>
      <c r="F221" s="6"/>
      <c r="H221" s="6"/>
      <c r="I221" s="9"/>
      <c r="O221" s="9"/>
    </row>
    <row r="222" spans="1:15" ht="16.2">
      <c r="A222" s="6"/>
      <c r="C222" s="6"/>
      <c r="D222" s="6"/>
      <c r="E222" s="6"/>
      <c r="F222" s="6"/>
      <c r="H222" s="6"/>
      <c r="I222" s="9"/>
      <c r="O222" s="9"/>
    </row>
    <row r="223" spans="1:15" ht="16.2">
      <c r="A223" s="6"/>
      <c r="C223" s="6"/>
      <c r="D223" s="6"/>
      <c r="E223" s="6"/>
      <c r="F223" s="6"/>
      <c r="H223" s="6"/>
      <c r="I223" s="9"/>
      <c r="O223" s="9"/>
    </row>
    <row r="224" spans="1:15" ht="16.2">
      <c r="A224" s="6"/>
      <c r="C224" s="6"/>
      <c r="D224" s="6"/>
      <c r="E224" s="6"/>
      <c r="F224" s="6"/>
      <c r="H224" s="6"/>
      <c r="I224" s="9"/>
      <c r="O224" s="9"/>
    </row>
    <row r="226" spans="1:15">
      <c r="A226" s="11"/>
      <c r="I226" s="12"/>
      <c r="O226" s="12"/>
    </row>
    <row r="227" spans="1:15">
      <c r="A227" s="11"/>
      <c r="I227" s="12"/>
      <c r="O227" s="12"/>
    </row>
    <row r="228" spans="1:15">
      <c r="A228" s="11"/>
      <c r="I228" s="12"/>
      <c r="O228" s="12"/>
    </row>
    <row r="229" spans="1:15">
      <c r="A229" s="11"/>
      <c r="I229" s="12"/>
      <c r="O229" s="12"/>
    </row>
    <row r="230" spans="1:15">
      <c r="A230" s="11"/>
      <c r="I230" s="12"/>
      <c r="O230" s="12"/>
    </row>
    <row r="232" spans="1:15" ht="16.2">
      <c r="A232" s="6"/>
      <c r="C232" s="6"/>
      <c r="D232" s="6"/>
      <c r="E232" s="6"/>
      <c r="F232" s="6"/>
      <c r="H232" s="6"/>
      <c r="I232" s="13"/>
      <c r="O232" s="13"/>
    </row>
    <row r="233" spans="1:15" ht="16.2">
      <c r="A233" s="6"/>
      <c r="C233" s="6"/>
      <c r="D233" s="6"/>
      <c r="E233" s="6"/>
      <c r="F233" s="6"/>
      <c r="H233" s="6"/>
      <c r="I233" s="13"/>
      <c r="O233" s="13"/>
    </row>
    <row r="234" spans="1:15" ht="16.2">
      <c r="A234" s="6"/>
      <c r="C234" s="6"/>
      <c r="D234" s="6"/>
      <c r="E234" s="6"/>
      <c r="F234" s="6"/>
      <c r="H234" s="6"/>
      <c r="I234" s="13"/>
      <c r="O234" s="13"/>
    </row>
    <row r="235" spans="1:15" ht="16.2">
      <c r="A235" s="6"/>
      <c r="C235" s="6"/>
      <c r="D235" s="6"/>
      <c r="E235" s="6"/>
      <c r="F235" s="6"/>
      <c r="H235" s="6"/>
      <c r="I235" s="13"/>
      <c r="O235" s="13"/>
    </row>
    <row r="236" spans="1:15" ht="16.2">
      <c r="A236" s="6"/>
      <c r="C236" s="6"/>
      <c r="D236" s="6"/>
      <c r="E236" s="6"/>
      <c r="F236" s="6"/>
      <c r="H236" s="6"/>
      <c r="I236" s="13"/>
      <c r="O236" s="13"/>
    </row>
    <row r="237" spans="1:15" ht="16.2">
      <c r="A237" s="6"/>
      <c r="C237" s="6"/>
      <c r="D237" s="6"/>
      <c r="E237" s="6"/>
      <c r="F237" s="6"/>
      <c r="H237" s="6"/>
      <c r="I237" s="13"/>
      <c r="O237" s="13"/>
    </row>
    <row r="238" spans="1:15" ht="16.2">
      <c r="A238" s="6"/>
      <c r="C238" s="6"/>
      <c r="D238" s="6"/>
      <c r="E238" s="6"/>
      <c r="F238" s="6"/>
      <c r="H238" s="6"/>
      <c r="I238" s="13"/>
      <c r="O238" s="13"/>
    </row>
    <row r="239" spans="1:15" ht="16.2">
      <c r="A239" s="6"/>
      <c r="C239" s="6"/>
      <c r="D239" s="6"/>
      <c r="E239" s="6"/>
      <c r="F239" s="6"/>
      <c r="H239" s="6"/>
      <c r="I239" s="13"/>
      <c r="O239" s="13"/>
    </row>
    <row r="240" spans="1:15" ht="16.2">
      <c r="A240" s="6"/>
      <c r="C240" s="6"/>
      <c r="D240" s="6"/>
      <c r="E240" s="6"/>
      <c r="F240" s="6"/>
      <c r="H240" s="6"/>
      <c r="I240" s="13"/>
      <c r="O240" s="13"/>
    </row>
    <row r="241" spans="1:15" ht="16.2">
      <c r="A241" s="6"/>
      <c r="C241" s="6"/>
      <c r="D241" s="6"/>
      <c r="E241" s="6"/>
      <c r="F241" s="6"/>
      <c r="H241" s="6"/>
      <c r="I241" s="13"/>
      <c r="O241" s="13"/>
    </row>
    <row r="243" spans="1:15" ht="16.2">
      <c r="A243" s="6"/>
      <c r="C243" s="6"/>
      <c r="D243" s="6"/>
      <c r="E243" s="6"/>
      <c r="F243" s="6"/>
      <c r="H243" s="6"/>
      <c r="I243" s="6"/>
      <c r="O243" s="6"/>
    </row>
    <row r="244" spans="1:15" ht="16.2">
      <c r="A244" s="6"/>
      <c r="C244" s="6"/>
      <c r="D244" s="6"/>
      <c r="E244" s="6"/>
      <c r="F244" s="6"/>
      <c r="H244" s="6"/>
      <c r="I244" s="6"/>
      <c r="O244" s="6"/>
    </row>
    <row r="245" spans="1:15" ht="16.2">
      <c r="A245" s="6"/>
      <c r="C245" s="6"/>
      <c r="D245" s="6"/>
      <c r="E245" s="6"/>
      <c r="F245" s="6"/>
      <c r="H245" s="6"/>
      <c r="I245" s="6"/>
      <c r="O245" s="6"/>
    </row>
    <row r="246" spans="1:15" ht="16.2">
      <c r="A246" s="6"/>
      <c r="C246" s="6"/>
      <c r="D246" s="6"/>
      <c r="E246" s="6"/>
      <c r="F246" s="6"/>
      <c r="H246" s="6"/>
      <c r="I246" s="6"/>
      <c r="O246" s="6"/>
    </row>
    <row r="247" spans="1:15" ht="16.2">
      <c r="A247" s="6"/>
      <c r="C247" s="6"/>
      <c r="D247" s="6"/>
      <c r="E247" s="6"/>
      <c r="F247" s="6"/>
      <c r="H247" s="6"/>
      <c r="I247" s="6"/>
      <c r="O247" s="6"/>
    </row>
    <row r="248" spans="1:15" ht="16.2">
      <c r="A248" s="6"/>
      <c r="C248" s="6"/>
      <c r="D248" s="6"/>
      <c r="E248" s="6"/>
      <c r="F248" s="6"/>
      <c r="H248" s="6"/>
      <c r="I248" s="6"/>
      <c r="O248" s="6"/>
    </row>
    <row r="249" spans="1:15" ht="16.2">
      <c r="A249" s="6"/>
      <c r="C249" s="6"/>
      <c r="D249" s="6"/>
      <c r="E249" s="6"/>
      <c r="F249" s="6"/>
      <c r="H249" s="6"/>
      <c r="I249" s="6"/>
      <c r="O249" s="6"/>
    </row>
    <row r="250" spans="1:15" ht="16.2">
      <c r="A250" s="6"/>
      <c r="C250" s="6"/>
      <c r="D250" s="6"/>
      <c r="E250" s="6"/>
      <c r="F250" s="6"/>
      <c r="H250" s="6"/>
      <c r="I250" s="6"/>
      <c r="O250" s="6"/>
    </row>
    <row r="251" spans="1:15" ht="16.2">
      <c r="A251" s="6"/>
      <c r="C251" s="6"/>
      <c r="D251" s="6"/>
      <c r="E251" s="6"/>
      <c r="F251" s="6"/>
      <c r="H251" s="6"/>
      <c r="I251" s="6"/>
      <c r="O251" s="6"/>
    </row>
    <row r="252" spans="1:15" ht="16.2">
      <c r="A252" s="6"/>
      <c r="C252" s="6"/>
      <c r="D252" s="6"/>
      <c r="E252" s="6"/>
      <c r="F252" s="6"/>
      <c r="H252" s="6"/>
      <c r="I252" s="6"/>
      <c r="O252" s="6"/>
    </row>
    <row r="253" spans="1:15" ht="16.2">
      <c r="A253" s="6"/>
      <c r="C253" s="6"/>
      <c r="D253" s="6"/>
      <c r="E253" s="6"/>
      <c r="F253" s="6"/>
      <c r="H253" s="6"/>
      <c r="I253" s="6"/>
      <c r="O253" s="6"/>
    </row>
    <row r="254" spans="1:15" ht="16.2">
      <c r="A254" s="6"/>
      <c r="C254" s="6"/>
      <c r="D254" s="6"/>
      <c r="E254" s="6"/>
      <c r="F254" s="6"/>
      <c r="H254" s="6"/>
      <c r="I254" s="6"/>
      <c r="O254" s="6"/>
    </row>
    <row r="255" spans="1:15" ht="16.2">
      <c r="A255" s="6"/>
      <c r="C255" s="6"/>
      <c r="D255" s="6"/>
      <c r="E255" s="6"/>
      <c r="F255" s="6"/>
      <c r="H255" s="6"/>
      <c r="I255" s="6"/>
      <c r="O255" s="6"/>
    </row>
    <row r="256" spans="1:15" ht="16.2">
      <c r="A256" s="6"/>
      <c r="C256" s="6"/>
      <c r="D256" s="6"/>
      <c r="E256" s="6"/>
      <c r="F256" s="6"/>
      <c r="H256" s="6"/>
      <c r="I256" s="6"/>
      <c r="O256" s="6"/>
    </row>
    <row r="257" spans="1:15" ht="16.2">
      <c r="A257" s="6"/>
      <c r="C257" s="6"/>
      <c r="D257" s="6"/>
      <c r="E257" s="6"/>
      <c r="F257" s="6"/>
      <c r="H257" s="6"/>
      <c r="I257" s="6"/>
      <c r="O257" s="6"/>
    </row>
    <row r="258" spans="1:15" ht="16.2">
      <c r="A258" s="6"/>
      <c r="C258" s="6"/>
      <c r="D258" s="6"/>
      <c r="E258" s="6"/>
      <c r="F258" s="6"/>
      <c r="H258" s="6"/>
      <c r="I258" s="6"/>
      <c r="O258" s="6"/>
    </row>
    <row r="259" spans="1:15" ht="16.2">
      <c r="A259" s="6"/>
      <c r="C259" s="6"/>
      <c r="D259" s="6"/>
      <c r="E259" s="6"/>
      <c r="F259" s="6"/>
      <c r="H259" s="6"/>
      <c r="I259" s="6"/>
      <c r="O259" s="6"/>
    </row>
    <row r="260" spans="1:15" ht="16.2">
      <c r="A260" s="6"/>
      <c r="C260" s="6"/>
      <c r="D260" s="6"/>
      <c r="E260" s="6"/>
      <c r="F260" s="6"/>
      <c r="H260" s="6"/>
      <c r="I260" s="6"/>
      <c r="O260" s="6"/>
    </row>
    <row r="261" spans="1:15" ht="16.2">
      <c r="A261" s="6"/>
      <c r="C261" s="6"/>
      <c r="D261" s="6"/>
      <c r="E261" s="6"/>
      <c r="F261" s="6"/>
      <c r="H261" s="6"/>
      <c r="I261" s="6"/>
      <c r="O261" s="6"/>
    </row>
    <row r="262" spans="1:15" ht="16.2">
      <c r="A262" s="6"/>
      <c r="C262" s="6"/>
      <c r="D262" s="6"/>
      <c r="E262" s="6"/>
      <c r="F262" s="6"/>
      <c r="H262" s="6"/>
      <c r="I262" s="6"/>
      <c r="O262" s="6"/>
    </row>
    <row r="263" spans="1:15" ht="16.2">
      <c r="A263" s="6"/>
      <c r="C263" s="6"/>
      <c r="D263" s="6"/>
      <c r="E263" s="6"/>
      <c r="F263" s="6"/>
      <c r="H263" s="6"/>
      <c r="I263" s="6"/>
      <c r="O263" s="6"/>
    </row>
    <row r="264" spans="1:15" ht="16.2">
      <c r="A264" s="6"/>
      <c r="C264" s="6"/>
      <c r="D264" s="6"/>
      <c r="E264" s="6"/>
      <c r="F264" s="6"/>
      <c r="H264" s="6"/>
      <c r="I264" s="6"/>
      <c r="O264" s="6"/>
    </row>
    <row r="265" spans="1:15" ht="16.2">
      <c r="A265" s="6"/>
      <c r="C265" s="6"/>
      <c r="D265" s="6"/>
      <c r="E265" s="6"/>
      <c r="F265" s="6"/>
      <c r="H265" s="6"/>
      <c r="I265" s="6"/>
      <c r="O265" s="6"/>
    </row>
    <row r="266" spans="1:15" ht="16.2">
      <c r="A266" s="6"/>
      <c r="C266" s="6"/>
      <c r="D266" s="6"/>
      <c r="E266" s="6"/>
      <c r="F266" s="6"/>
      <c r="H266" s="6"/>
      <c r="I266" s="6"/>
      <c r="O266" s="6"/>
    </row>
    <row r="268" spans="1:15" ht="16.2">
      <c r="A268" s="6"/>
      <c r="C268" s="6"/>
      <c r="D268" s="6"/>
      <c r="E268" s="6"/>
      <c r="F268" s="6"/>
      <c r="H268" s="6"/>
      <c r="I268" s="6"/>
      <c r="O268" s="6"/>
    </row>
    <row r="269" spans="1:15" ht="16.2">
      <c r="A269" s="6"/>
      <c r="C269" s="6"/>
      <c r="D269" s="6"/>
      <c r="E269" s="6"/>
      <c r="F269" s="6"/>
      <c r="H269" s="6"/>
      <c r="I269" s="6"/>
      <c r="O269" s="6"/>
    </row>
    <row r="270" spans="1:15" ht="16.2">
      <c r="A270" s="6"/>
      <c r="C270" s="6"/>
      <c r="D270" s="6"/>
      <c r="E270" s="6"/>
      <c r="F270" s="6"/>
      <c r="H270" s="6"/>
      <c r="I270" s="6"/>
      <c r="O270" s="6"/>
    </row>
    <row r="271" spans="1:15" ht="16.2">
      <c r="A271" s="6"/>
      <c r="C271" s="6"/>
      <c r="D271" s="6"/>
      <c r="E271" s="6"/>
      <c r="F271" s="6"/>
      <c r="H271" s="6"/>
      <c r="I271" s="6"/>
      <c r="O271" s="6"/>
    </row>
    <row r="272" spans="1:15" ht="16.2">
      <c r="A272" s="6"/>
      <c r="C272" s="6"/>
      <c r="D272" s="6"/>
      <c r="E272" s="6"/>
      <c r="F272" s="6"/>
      <c r="H272" s="6"/>
      <c r="I272" s="6"/>
      <c r="O272" s="6"/>
    </row>
    <row r="273" spans="1:15" ht="16.2">
      <c r="A273" s="6"/>
      <c r="C273" s="6"/>
      <c r="D273" s="6"/>
      <c r="E273" s="6"/>
      <c r="F273" s="6"/>
      <c r="H273" s="6"/>
      <c r="I273" s="6"/>
      <c r="O273" s="6"/>
    </row>
    <row r="274" spans="1:15" ht="16.2">
      <c r="A274" s="6"/>
      <c r="C274" s="6"/>
      <c r="D274" s="6"/>
      <c r="E274" s="6"/>
      <c r="F274" s="6"/>
      <c r="H274" s="6"/>
      <c r="I274" s="6"/>
      <c r="O274" s="6"/>
    </row>
    <row r="276" spans="1:15">
      <c r="A276" s="2"/>
      <c r="I276" s="15"/>
      <c r="O276" s="15"/>
    </row>
    <row r="277" spans="1:15">
      <c r="A277" s="2"/>
      <c r="I277" s="15"/>
      <c r="O277" s="15"/>
    </row>
    <row r="278" spans="1:15">
      <c r="A278" s="2"/>
      <c r="I278" s="15"/>
      <c r="O278" s="15"/>
    </row>
    <row r="279" spans="1:15">
      <c r="A279" s="2"/>
      <c r="I279" s="15"/>
      <c r="O279" s="15"/>
    </row>
    <row r="280" spans="1:15">
      <c r="A280" s="2"/>
      <c r="I280" s="15"/>
      <c r="O280" s="15"/>
    </row>
    <row r="281" spans="1:15">
      <c r="A281" s="2"/>
      <c r="I281" s="15"/>
      <c r="O281" s="15"/>
    </row>
    <row r="282" spans="1:15">
      <c r="A282" s="2"/>
      <c r="I282" s="15"/>
      <c r="O282" s="15"/>
    </row>
    <row r="283" spans="1:15">
      <c r="A283" s="2"/>
      <c r="I283" s="15"/>
      <c r="O283" s="15"/>
    </row>
    <row r="284" spans="1:15">
      <c r="A284" s="2"/>
      <c r="I284" s="15"/>
      <c r="O284" s="15"/>
    </row>
    <row r="285" spans="1:15">
      <c r="A285" s="2"/>
      <c r="I285" s="15"/>
      <c r="O285" s="15"/>
    </row>
    <row r="286" spans="1:15">
      <c r="A286" s="2"/>
      <c r="I286" s="15"/>
      <c r="O286" s="15"/>
    </row>
    <row r="287" spans="1:15">
      <c r="A287" s="2"/>
      <c r="I287" s="15"/>
      <c r="O287" s="15"/>
    </row>
    <row r="288" spans="1:15">
      <c r="A288" s="2"/>
      <c r="I288" s="15"/>
      <c r="O288" s="15"/>
    </row>
    <row r="289" spans="1:15">
      <c r="A289" s="2"/>
      <c r="I289" s="15"/>
      <c r="O289" s="15"/>
    </row>
    <row r="290" spans="1:15">
      <c r="A290" s="2"/>
      <c r="I290" s="15"/>
      <c r="O290" s="15"/>
    </row>
    <row r="291" spans="1:15">
      <c r="A291" s="2"/>
      <c r="I291" s="15"/>
      <c r="O291" s="15"/>
    </row>
    <row r="292" spans="1:15">
      <c r="A292" s="2"/>
      <c r="I292" s="15"/>
      <c r="O292" s="15"/>
    </row>
    <row r="293" spans="1:15">
      <c r="A293" s="2"/>
      <c r="I293" s="15"/>
      <c r="O293" s="15"/>
    </row>
    <row r="294" spans="1:15">
      <c r="A294" s="2"/>
      <c r="I294" s="15"/>
      <c r="O294" s="15"/>
    </row>
    <row r="295" spans="1:15">
      <c r="A295" s="2"/>
      <c r="I295" s="15"/>
      <c r="O295" s="15"/>
    </row>
    <row r="296" spans="1:15">
      <c r="A296" s="2"/>
      <c r="I296" s="15"/>
      <c r="O296" s="15"/>
    </row>
    <row r="297" spans="1:15">
      <c r="A297" s="2"/>
      <c r="I297" s="15"/>
      <c r="O297" s="15"/>
    </row>
    <row r="298" spans="1:15">
      <c r="A298" s="2"/>
      <c r="I298" s="15"/>
      <c r="O298" s="15"/>
    </row>
    <row r="300" spans="1:15">
      <c r="A300" s="17"/>
      <c r="C300" s="16"/>
      <c r="D300" s="16"/>
      <c r="E300" s="16"/>
      <c r="F300" s="16"/>
      <c r="H300" s="16"/>
      <c r="I300" s="17"/>
      <c r="O300" s="17"/>
    </row>
    <row r="301" spans="1:15">
      <c r="A301" s="17"/>
      <c r="C301" s="16"/>
      <c r="D301" s="16"/>
      <c r="E301" s="16"/>
      <c r="F301" s="16"/>
      <c r="H301" s="16"/>
      <c r="I301" s="17"/>
      <c r="O301" s="17"/>
    </row>
    <row r="302" spans="1:15">
      <c r="A302" s="17"/>
      <c r="C302" s="16"/>
      <c r="D302" s="16"/>
      <c r="E302" s="16"/>
      <c r="F302" s="16"/>
      <c r="H302" s="16"/>
      <c r="I302" s="17"/>
      <c r="O302" s="17"/>
    </row>
    <row r="303" spans="1:15">
      <c r="A303" s="17"/>
      <c r="C303" s="16"/>
      <c r="D303" s="16"/>
      <c r="E303" s="16"/>
      <c r="F303" s="16"/>
      <c r="H303" s="16"/>
      <c r="I303" s="17"/>
      <c r="O303" s="17"/>
    </row>
    <row r="304" spans="1:15">
      <c r="A304" s="17"/>
      <c r="C304" s="16"/>
      <c r="D304" s="16"/>
      <c r="E304" s="16"/>
      <c r="F304" s="16"/>
      <c r="H304" s="16"/>
      <c r="I304" s="17"/>
      <c r="O304" s="17"/>
    </row>
    <row r="305" spans="1:15">
      <c r="A305" s="17"/>
      <c r="C305" s="16"/>
      <c r="D305" s="16"/>
      <c r="E305" s="16"/>
      <c r="F305" s="16"/>
      <c r="H305" s="16"/>
      <c r="I305" s="17"/>
      <c r="O305" s="17"/>
    </row>
    <row r="306" spans="1:15">
      <c r="A306" s="17"/>
      <c r="C306" s="16"/>
      <c r="D306" s="16"/>
      <c r="E306" s="16"/>
      <c r="F306" s="16"/>
      <c r="H306" s="16"/>
      <c r="I306" s="17"/>
      <c r="O306" s="17"/>
    </row>
    <row r="307" spans="1:15" ht="16.2">
      <c r="A307" s="17"/>
      <c r="C307" s="18"/>
      <c r="D307" s="18"/>
      <c r="E307" s="18"/>
      <c r="F307" s="18"/>
      <c r="H307" s="18"/>
      <c r="I307" s="17"/>
      <c r="O307" s="17"/>
    </row>
    <row r="308" spans="1:15">
      <c r="A308" s="17"/>
      <c r="C308" s="16"/>
      <c r="D308" s="16"/>
      <c r="E308" s="16"/>
      <c r="F308" s="16"/>
      <c r="H308" s="16"/>
      <c r="I308" s="17"/>
      <c r="O308" s="17"/>
    </row>
    <row r="309" spans="1:15">
      <c r="A309" s="17"/>
      <c r="C309" s="16"/>
      <c r="D309" s="16"/>
      <c r="E309" s="16"/>
      <c r="F309" s="16"/>
      <c r="H309" s="16"/>
      <c r="I309" s="17"/>
      <c r="O309" s="17"/>
    </row>
    <row r="310" spans="1:15">
      <c r="A310" s="17"/>
      <c r="C310" s="16"/>
      <c r="D310" s="16"/>
      <c r="E310" s="16"/>
      <c r="F310" s="16"/>
      <c r="H310" s="16"/>
      <c r="I310" s="17"/>
      <c r="O310" s="17"/>
    </row>
    <row r="311" spans="1:15">
      <c r="A311" s="17"/>
      <c r="C311" s="16"/>
      <c r="D311" s="16"/>
      <c r="E311" s="16"/>
      <c r="F311" s="16"/>
      <c r="H311" s="16"/>
      <c r="I311" s="17"/>
      <c r="O311" s="17"/>
    </row>
    <row r="312" spans="1:15">
      <c r="A312" s="17"/>
      <c r="C312" s="16"/>
      <c r="D312" s="16"/>
      <c r="E312" s="16"/>
      <c r="F312" s="16"/>
      <c r="H312" s="16"/>
      <c r="I312" s="17"/>
      <c r="O312" s="17"/>
    </row>
    <row r="313" spans="1:15">
      <c r="A313" s="17"/>
      <c r="C313" s="16"/>
      <c r="D313" s="16"/>
      <c r="E313" s="16"/>
      <c r="F313" s="16"/>
      <c r="H313" s="16"/>
      <c r="I313" s="17"/>
      <c r="O313" s="17"/>
    </row>
    <row r="314" spans="1:15">
      <c r="A314" s="17"/>
      <c r="C314" s="16"/>
      <c r="D314" s="16"/>
      <c r="E314" s="16"/>
      <c r="F314" s="16"/>
      <c r="H314" s="16"/>
      <c r="I314" s="17"/>
      <c r="O314" s="17"/>
    </row>
    <row r="315" spans="1:15">
      <c r="A315" s="17"/>
      <c r="C315" s="16"/>
      <c r="D315" s="16"/>
      <c r="E315" s="16"/>
      <c r="F315" s="16"/>
      <c r="H315" s="16"/>
      <c r="I315" s="17"/>
      <c r="O315" s="17"/>
    </row>
    <row r="317" spans="1:15">
      <c r="A317" s="19"/>
      <c r="I317" s="19"/>
      <c r="O317" s="19"/>
    </row>
    <row r="318" spans="1:15">
      <c r="A318" s="19"/>
      <c r="I318" s="19"/>
      <c r="O318" s="19"/>
    </row>
    <row r="319" spans="1:15">
      <c r="A319" s="19"/>
      <c r="I319" s="19"/>
      <c r="O319" s="19"/>
    </row>
    <row r="320" spans="1:15">
      <c r="A320" s="19"/>
      <c r="I320" s="19"/>
      <c r="O320" s="19"/>
    </row>
    <row r="321" spans="1:21">
      <c r="A321" s="19"/>
      <c r="I321" s="19"/>
      <c r="O321" s="19"/>
    </row>
    <row r="322" spans="1:21">
      <c r="A322" s="19"/>
      <c r="I322" s="19"/>
      <c r="O322" s="19"/>
    </row>
    <row r="323" spans="1:21">
      <c r="A323" s="19"/>
      <c r="I323" s="19"/>
      <c r="O323" s="19"/>
    </row>
    <row r="324" spans="1:21">
      <c r="A324" s="19"/>
      <c r="I324" s="19"/>
      <c r="O324" s="19"/>
    </row>
    <row r="325" spans="1:21">
      <c r="A325" s="19"/>
      <c r="I325" s="19"/>
      <c r="O325" s="19"/>
    </row>
    <row r="326" spans="1:21">
      <c r="A326" s="19"/>
      <c r="I326" s="19"/>
      <c r="O326" s="19"/>
    </row>
    <row r="327" spans="1:21">
      <c r="A327" s="19"/>
      <c r="I327" s="19"/>
      <c r="O327" s="19"/>
    </row>
    <row r="328" spans="1:21">
      <c r="A328" s="19"/>
      <c r="I328" s="19"/>
      <c r="O328" s="19"/>
    </row>
    <row r="329" spans="1:21">
      <c r="A329" s="19"/>
      <c r="I329" s="19"/>
      <c r="O329" s="19"/>
    </row>
    <row r="330" spans="1:21">
      <c r="A330" s="19"/>
      <c r="I330" s="19"/>
      <c r="O330" s="19"/>
    </row>
    <row r="331" spans="1:21">
      <c r="A331" s="19"/>
      <c r="I331" s="19"/>
      <c r="O331" s="19"/>
    </row>
    <row r="332" spans="1:21">
      <c r="A332" s="19"/>
      <c r="I332" s="19"/>
      <c r="O332" s="19"/>
      <c r="Q332" s="19"/>
      <c r="T332" s="19"/>
      <c r="U33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D4:BX1149"/>
  <sheetViews>
    <sheetView tabSelected="1" topLeftCell="BH1" workbookViewId="0">
      <selection activeCell="BP15" sqref="BP15"/>
    </sheetView>
  </sheetViews>
  <sheetFormatPr defaultColWidth="7.8984375" defaultRowHeight="16.2"/>
  <cols>
    <col min="4" max="4" width="10.296875" bestFit="1" customWidth="1"/>
    <col min="5" max="6" width="7.8984375" bestFit="1" customWidth="1"/>
    <col min="7" max="7" width="7.8984375" customWidth="1"/>
    <col min="8" max="9" width="7.8984375" bestFit="1" customWidth="1"/>
    <col min="11" max="11" width="10.296875" bestFit="1" customWidth="1"/>
    <col min="12" max="13" width="7.8984375" bestFit="1" customWidth="1"/>
    <col min="14" max="14" width="7.8984375" customWidth="1"/>
    <col min="15" max="16" width="7.8984375" bestFit="1" customWidth="1"/>
    <col min="18" max="20" width="7.8984375" bestFit="1" customWidth="1"/>
    <col min="21" max="21" width="7.8984375" customWidth="1"/>
    <col min="22" max="23" width="7.8984375" bestFit="1" customWidth="1"/>
    <col min="24" max="25" width="7.8984375" customWidth="1"/>
    <col min="26" max="27" width="7.8984375" bestFit="1" customWidth="1"/>
    <col min="28" max="28" width="15.69921875" customWidth="1"/>
    <col min="29" max="31" width="7.8984375" bestFit="1" customWidth="1"/>
    <col min="33" max="33" width="7.8984375" bestFit="1" customWidth="1"/>
    <col min="35" max="35" width="10.296875" bestFit="1" customWidth="1"/>
    <col min="36" max="36" width="7.8984375" bestFit="1" customWidth="1"/>
    <col min="37" max="38" width="10.296875" bestFit="1" customWidth="1"/>
    <col min="39" max="39" width="9.3984375" bestFit="1" customWidth="1"/>
    <col min="40" max="40" width="10.296875" customWidth="1"/>
    <col min="41" max="41" width="10.296875" bestFit="1" customWidth="1"/>
    <col min="44" max="45" width="7.8984375" bestFit="1" customWidth="1"/>
    <col min="46" max="46" width="7.8984375" customWidth="1"/>
    <col min="47" max="47" width="7.8984375" bestFit="1" customWidth="1"/>
    <col min="51" max="51" width="7.8984375" bestFit="1" customWidth="1"/>
    <col min="53" max="57" width="7.8984375" bestFit="1" customWidth="1"/>
    <col min="58" max="58" width="7.8984375" customWidth="1"/>
    <col min="59" max="59" width="7.8984375" bestFit="1" customWidth="1"/>
    <col min="62" max="63" width="7.8984375" bestFit="1" customWidth="1"/>
    <col min="64" max="64" width="7.8984375" customWidth="1"/>
    <col min="65" max="65" width="7.8984375" bestFit="1" customWidth="1"/>
    <col min="69" max="69" width="7.8984375" style="20"/>
  </cols>
  <sheetData>
    <row r="4" spans="4:74" ht="20.399999999999999">
      <c r="K4" s="31" t="s">
        <v>24</v>
      </c>
      <c r="BQ4"/>
    </row>
    <row r="6" spans="4:74" ht="20.399999999999999"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0"/>
      <c r="AQ6" s="32"/>
      <c r="AR6" s="32"/>
      <c r="AS6" s="32"/>
      <c r="AT6" s="32"/>
      <c r="AU6" s="32"/>
      <c r="AV6" s="30"/>
      <c r="AW6" s="30"/>
      <c r="AX6" s="30"/>
      <c r="AY6" s="32"/>
      <c r="AZ6" s="32"/>
      <c r="BA6" s="32"/>
      <c r="BB6" s="32"/>
      <c r="BC6" s="32"/>
      <c r="BD6" s="32"/>
      <c r="BE6" s="32"/>
      <c r="BF6" s="32"/>
      <c r="BG6" s="32"/>
      <c r="BH6" s="30"/>
      <c r="BI6" s="32"/>
      <c r="BJ6" s="32"/>
      <c r="BK6" s="32"/>
      <c r="BL6" s="32"/>
      <c r="BM6" s="32"/>
      <c r="BP6" s="28" t="s">
        <v>23</v>
      </c>
    </row>
    <row r="7" spans="4:74"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 t="s">
        <v>6</v>
      </c>
      <c r="AH7" s="30"/>
      <c r="AI7" s="30"/>
      <c r="AJ7" s="30">
        <v>2</v>
      </c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>
        <v>2</v>
      </c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</row>
    <row r="8" spans="4:74" ht="18">
      <c r="K8" s="30"/>
      <c r="L8" s="30"/>
      <c r="M8" s="30"/>
      <c r="N8" s="30"/>
      <c r="O8" s="30"/>
      <c r="P8" s="30"/>
      <c r="Q8" s="30"/>
      <c r="R8" s="30">
        <v>8.9450000000000002E-2</v>
      </c>
      <c r="S8" s="30">
        <v>8.9450000000000002E-2</v>
      </c>
      <c r="T8" s="30">
        <v>8.9450000000000002E-2</v>
      </c>
      <c r="U8" s="30">
        <v>8.9450000000000002E-2</v>
      </c>
      <c r="V8" s="30">
        <v>8.9450000000000002E-2</v>
      </c>
      <c r="W8" s="30">
        <v>8.9450000000000002E-2</v>
      </c>
      <c r="X8" s="30"/>
      <c r="Y8" s="30"/>
      <c r="Z8" s="30"/>
      <c r="AA8" s="30"/>
      <c r="AB8" s="30"/>
      <c r="AC8" s="30"/>
      <c r="AD8" s="30"/>
      <c r="AE8" s="32">
        <v>-1.145902927834082</v>
      </c>
      <c r="AF8" s="30"/>
      <c r="AG8" s="30"/>
      <c r="AH8" s="30"/>
      <c r="AI8" s="30"/>
      <c r="AJ8" s="30">
        <v>1.2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4" t="s">
        <v>43</v>
      </c>
      <c r="AZ8" s="30"/>
      <c r="BA8" s="30"/>
      <c r="BB8" s="30">
        <v>1.2</v>
      </c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</row>
    <row r="9" spans="4:74" ht="20.399999999999999">
      <c r="D9" s="27" t="s">
        <v>22</v>
      </c>
      <c r="K9" s="30"/>
      <c r="L9" s="30"/>
      <c r="M9" s="30"/>
      <c r="N9" s="30"/>
      <c r="O9" s="30"/>
      <c r="P9" s="30"/>
      <c r="Q9" s="30"/>
      <c r="R9" s="30">
        <v>0.12470000000000001</v>
      </c>
      <c r="S9" s="30">
        <v>0.12470000000000001</v>
      </c>
      <c r="T9" s="30">
        <v>0.12470000000000001</v>
      </c>
      <c r="U9" s="30">
        <v>0.12470000000000001</v>
      </c>
      <c r="V9" s="30">
        <v>0.12470000000000001</v>
      </c>
      <c r="W9" s="30">
        <v>0.12470000000000001</v>
      </c>
      <c r="X9" s="30"/>
      <c r="Y9" s="30"/>
      <c r="Z9" s="30"/>
      <c r="AA9" s="30"/>
      <c r="AB9" s="30"/>
      <c r="AC9" s="30"/>
      <c r="AD9" s="30"/>
      <c r="AE9" s="32">
        <v>-1.365828264291757</v>
      </c>
      <c r="AF9" s="30"/>
      <c r="AG9" s="30"/>
      <c r="AH9" s="30"/>
      <c r="AI9" s="30"/>
      <c r="AJ9" s="30">
        <v>0.9</v>
      </c>
      <c r="AK9" s="30"/>
      <c r="AL9" s="30"/>
      <c r="AM9" s="30"/>
      <c r="AN9" s="30"/>
      <c r="AO9" s="30"/>
      <c r="AP9" s="30" t="s">
        <v>7</v>
      </c>
      <c r="AQ9" s="30">
        <v>3.3999999999999998E-3</v>
      </c>
      <c r="AR9" s="30">
        <v>2.5000000000000001E-3</v>
      </c>
      <c r="AS9" s="30">
        <v>1.58E-3</v>
      </c>
      <c r="AT9" s="30">
        <v>1.33E-3</v>
      </c>
      <c r="AU9" s="30">
        <v>8.9999999999999998E-4</v>
      </c>
      <c r="AV9" s="30"/>
      <c r="AW9" s="30"/>
      <c r="AX9" s="30"/>
      <c r="AY9" s="30"/>
      <c r="AZ9" s="30"/>
      <c r="BA9" s="30"/>
      <c r="BB9" s="30">
        <v>0.9</v>
      </c>
      <c r="BC9" s="30"/>
      <c r="BD9" s="30"/>
      <c r="BE9" s="30"/>
      <c r="BF9" s="30"/>
      <c r="BG9" s="30"/>
      <c r="BH9" s="30"/>
      <c r="BI9" s="30">
        <v>3.3999999999999998E-3</v>
      </c>
      <c r="BJ9" s="30">
        <v>2.5000000000000001E-3</v>
      </c>
      <c r="BK9" s="30">
        <v>1.58E-3</v>
      </c>
      <c r="BL9" s="30">
        <v>1.33E-3</v>
      </c>
      <c r="BM9" s="30">
        <v>8.9999999999999998E-4</v>
      </c>
    </row>
    <row r="10" spans="4:74"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2">
        <v>-0.46926602794458072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</row>
    <row r="11" spans="4:74">
      <c r="K11" s="30"/>
      <c r="L11" s="30"/>
      <c r="M11" s="30"/>
      <c r="N11" s="30"/>
      <c r="O11" s="30"/>
      <c r="P11" s="30"/>
      <c r="Q11" s="30"/>
      <c r="R11" s="30" t="s">
        <v>8</v>
      </c>
      <c r="S11" s="30" t="s">
        <v>8</v>
      </c>
      <c r="T11" s="30" t="s">
        <v>8</v>
      </c>
      <c r="U11" s="30" t="s">
        <v>8</v>
      </c>
      <c r="V11" s="30" t="s">
        <v>8</v>
      </c>
      <c r="W11" s="30" t="s">
        <v>8</v>
      </c>
      <c r="X11" s="30"/>
      <c r="Y11" s="30"/>
      <c r="Z11" s="30"/>
      <c r="AA11" s="30"/>
      <c r="AB11" s="30"/>
      <c r="AC11" s="30"/>
      <c r="AD11" s="30">
        <v>5</v>
      </c>
      <c r="AE11" s="32"/>
      <c r="AF11" s="30" t="s">
        <v>9</v>
      </c>
      <c r="AG11" s="30">
        <v>5.96E-2</v>
      </c>
      <c r="AH11" s="30"/>
      <c r="AI11" s="30">
        <f>AU9</f>
        <v>8.9999999999999998E-4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 t="s">
        <v>40</v>
      </c>
      <c r="AY11" s="30">
        <v>0.439</v>
      </c>
      <c r="AZ11" s="30"/>
      <c r="BA11" s="32">
        <v>3.4000000000000002E-4</v>
      </c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R11" t="s">
        <v>14</v>
      </c>
      <c r="BS11" t="s">
        <v>14</v>
      </c>
      <c r="BT11" t="s">
        <v>14</v>
      </c>
      <c r="BU11" t="s">
        <v>14</v>
      </c>
      <c r="BV11" t="s">
        <v>14</v>
      </c>
    </row>
    <row r="12" spans="4:74">
      <c r="D12" s="29" t="s">
        <v>10</v>
      </c>
      <c r="E12" s="29"/>
      <c r="F12" s="29"/>
      <c r="G12" s="29"/>
      <c r="H12" s="29"/>
      <c r="I12" s="29"/>
      <c r="K12" s="30" t="s">
        <v>11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 t="s">
        <v>12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 t="s">
        <v>15</v>
      </c>
      <c r="AK12" s="30">
        <v>412</v>
      </c>
      <c r="AL12" s="30">
        <v>443</v>
      </c>
      <c r="AM12" s="30">
        <v>489</v>
      </c>
      <c r="AN12" s="30">
        <v>510</v>
      </c>
      <c r="AO12" s="30">
        <v>555</v>
      </c>
      <c r="AP12" s="30"/>
      <c r="AQ12" s="30">
        <v>412</v>
      </c>
      <c r="AR12" s="30">
        <v>443</v>
      </c>
      <c r="AS12" s="30">
        <v>489</v>
      </c>
      <c r="AT12" s="30">
        <v>510</v>
      </c>
      <c r="AU12" s="30">
        <v>555</v>
      </c>
      <c r="AV12" s="30"/>
      <c r="AW12" s="30"/>
      <c r="AX12" s="30"/>
      <c r="AY12" s="30"/>
      <c r="AZ12" s="30"/>
      <c r="BA12" s="30"/>
      <c r="BB12" s="30" t="s">
        <v>15</v>
      </c>
      <c r="BC12" s="30">
        <v>412</v>
      </c>
      <c r="BD12" s="30">
        <v>443</v>
      </c>
      <c r="BE12" s="30">
        <v>489</v>
      </c>
      <c r="BF12" s="30">
        <v>510</v>
      </c>
      <c r="BG12" s="30">
        <v>555</v>
      </c>
      <c r="BH12" s="30"/>
      <c r="BI12" s="30">
        <v>412</v>
      </c>
      <c r="BJ12" s="30">
        <v>443</v>
      </c>
      <c r="BK12" s="30">
        <v>489</v>
      </c>
      <c r="BL12" s="30">
        <v>510</v>
      </c>
      <c r="BM12" s="30">
        <v>555</v>
      </c>
      <c r="BR12">
        <v>412</v>
      </c>
      <c r="BS12">
        <v>443</v>
      </c>
      <c r="BT12">
        <v>489</v>
      </c>
      <c r="BU12">
        <v>530</v>
      </c>
      <c r="BV12">
        <v>555</v>
      </c>
    </row>
    <row r="13" spans="4:74">
      <c r="D13" s="29">
        <v>412</v>
      </c>
      <c r="E13" s="29">
        <v>443</v>
      </c>
      <c r="F13" s="29">
        <v>489</v>
      </c>
      <c r="G13" s="29">
        <v>510</v>
      </c>
      <c r="H13" s="29">
        <v>555</v>
      </c>
      <c r="I13" s="29">
        <v>670</v>
      </c>
      <c r="K13" s="30">
        <v>412</v>
      </c>
      <c r="L13" s="30">
        <v>443</v>
      </c>
      <c r="M13" s="30">
        <v>489</v>
      </c>
      <c r="N13" s="30">
        <v>510</v>
      </c>
      <c r="O13" s="30">
        <v>555</v>
      </c>
      <c r="P13" s="30">
        <v>670</v>
      </c>
      <c r="Q13" s="30"/>
      <c r="R13" s="30">
        <v>412</v>
      </c>
      <c r="S13" s="30">
        <v>443</v>
      </c>
      <c r="T13" s="30">
        <v>489</v>
      </c>
      <c r="U13" s="30">
        <v>510</v>
      </c>
      <c r="V13" s="30">
        <v>555</v>
      </c>
      <c r="W13" s="30">
        <v>670</v>
      </c>
      <c r="X13" s="30"/>
      <c r="Y13" s="30"/>
      <c r="Z13" s="30"/>
      <c r="AA13" s="30"/>
      <c r="AB13" s="30" t="s">
        <v>17</v>
      </c>
      <c r="AC13" s="30" t="s">
        <v>44</v>
      </c>
      <c r="AD13" s="30"/>
      <c r="AE13" s="30"/>
      <c r="AF13" s="30"/>
      <c r="AG13" s="30" t="s">
        <v>13</v>
      </c>
      <c r="AH13" s="30"/>
      <c r="AI13" s="30" t="s">
        <v>21</v>
      </c>
      <c r="AJ13" s="30"/>
      <c r="AK13" s="30"/>
      <c r="AL13" s="30"/>
      <c r="AM13" s="30"/>
      <c r="AN13" s="30"/>
      <c r="AO13" s="30"/>
      <c r="AP13" s="30"/>
      <c r="AQ13" s="30" t="s">
        <v>14</v>
      </c>
      <c r="AR13" s="30" t="s">
        <v>14</v>
      </c>
      <c r="AS13" s="30" t="s">
        <v>14</v>
      </c>
      <c r="AT13" s="30" t="s">
        <v>14</v>
      </c>
      <c r="AU13" s="30" t="s">
        <v>14</v>
      </c>
      <c r="AV13" s="30"/>
      <c r="AW13" s="30"/>
      <c r="AX13" s="30"/>
      <c r="AY13" s="30" t="s">
        <v>41</v>
      </c>
      <c r="AZ13" s="30"/>
      <c r="BA13" s="30" t="s">
        <v>42</v>
      </c>
      <c r="BB13" s="30"/>
      <c r="BC13" s="30"/>
      <c r="BD13" s="30"/>
      <c r="BE13" s="30"/>
      <c r="BF13" s="30"/>
      <c r="BG13" s="30"/>
      <c r="BH13" s="30"/>
      <c r="BI13" s="30" t="s">
        <v>14</v>
      </c>
      <c r="BJ13" s="30" t="s">
        <v>14</v>
      </c>
      <c r="BK13" s="30" t="s">
        <v>14</v>
      </c>
      <c r="BL13" s="30" t="s">
        <v>14</v>
      </c>
      <c r="BM13" s="30" t="s">
        <v>14</v>
      </c>
      <c r="BP13" t="s">
        <v>15</v>
      </c>
      <c r="BQ13" s="20" t="s">
        <v>16</v>
      </c>
    </row>
    <row r="14" spans="4:74">
      <c r="D14" s="29"/>
      <c r="E14" s="29"/>
      <c r="F14" s="29"/>
      <c r="G14" s="29"/>
      <c r="H14" s="29"/>
      <c r="I14" s="29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4:74">
      <c r="D15" s="29">
        <v>4.4999999999999997E-3</v>
      </c>
      <c r="E15" s="29">
        <v>4.1000000000000003E-3</v>
      </c>
      <c r="F15" s="29">
        <v>4.0200000000000001E-3</v>
      </c>
      <c r="G15" s="29">
        <v>2.9499999999999999E-3</v>
      </c>
      <c r="H15" s="29">
        <v>1.6900000000000001E-3</v>
      </c>
      <c r="I15" s="29">
        <v>1.8000000000000001E-4</v>
      </c>
      <c r="K15" s="30">
        <f t="shared" ref="K15:P15" si="0">D15/(0.52+1.7*D15)</f>
        <v>8.5283805552923315E-3</v>
      </c>
      <c r="L15" s="30">
        <f t="shared" si="0"/>
        <v>7.7803290509896195E-3</v>
      </c>
      <c r="M15" s="30">
        <f t="shared" si="0"/>
        <v>7.6304870224776682E-3</v>
      </c>
      <c r="N15" s="30">
        <f t="shared" si="0"/>
        <v>5.6188870794167782E-3</v>
      </c>
      <c r="O15" s="30">
        <f t="shared" si="0"/>
        <v>3.2321424131672508E-3</v>
      </c>
      <c r="P15" s="30">
        <f t="shared" si="0"/>
        <v>3.459502677270683E-4</v>
      </c>
      <c r="Q15" s="30"/>
      <c r="R15" s="30">
        <f t="shared" ref="R15:W15" si="1">(-R$8+(R$8^2+4*R$9*K15)^0.5)/(2*R$9)</f>
        <v>8.521841233639646E-2</v>
      </c>
      <c r="S15" s="30">
        <f t="shared" si="1"/>
        <v>7.8408926446156546E-2</v>
      </c>
      <c r="T15" s="30">
        <f t="shared" si="1"/>
        <v>7.7032125832494122E-2</v>
      </c>
      <c r="U15" s="30">
        <f t="shared" si="1"/>
        <v>5.8108692532013444E-2</v>
      </c>
      <c r="V15" s="30">
        <f t="shared" si="1"/>
        <v>3.4476473945037465E-2</v>
      </c>
      <c r="W15" s="30">
        <f t="shared" si="1"/>
        <v>3.8468963761263482E-3</v>
      </c>
      <c r="X15" s="30"/>
      <c r="Y15" s="30"/>
      <c r="Z15" s="30">
        <f>E15/H15</f>
        <v>2.4260355029585798</v>
      </c>
      <c r="AA15" s="30">
        <f>LN(Z15)</f>
        <v>0.88625844477528004</v>
      </c>
      <c r="AB15" s="30">
        <f>$I15/(E15+F15)</f>
        <v>2.2167487684729065E-2</v>
      </c>
      <c r="AC15" s="30">
        <f>I15/F15</f>
        <v>4.4776119402985079E-2</v>
      </c>
      <c r="AD15" s="30">
        <f>LOG((E15+F15)/(H15+AD$11*AC15*I15))</f>
        <v>0.67143499607735913</v>
      </c>
      <c r="AE15" s="30">
        <f>AE$8+AE$9*AD15+AE$10*AD15^2</f>
        <v>-2.2745246585530534</v>
      </c>
      <c r="AF15" s="30"/>
      <c r="AG15" s="30">
        <f>AG$11+10^AE15</f>
        <v>6.4914658228620262E-2</v>
      </c>
      <c r="AH15" s="30"/>
      <c r="AI15" s="30">
        <f>V15*AG15/(1-V15)-AI$11</f>
        <v>1.4179430253910129E-3</v>
      </c>
      <c r="AJ15" s="30">
        <f>AJ$7*(1-AJ$8*EXP(-AJ$9*Z15))</f>
        <v>1.7296298182017682</v>
      </c>
      <c r="AK15" s="30">
        <f>$AI15*(555/AK12)^$AJ15</f>
        <v>2.3739171494113098E-3</v>
      </c>
      <c r="AL15" s="30">
        <f t="shared" ref="AL15:AO15" si="2">$AI15*(555/AL12)^$AJ15</f>
        <v>2.0939724254230305E-3</v>
      </c>
      <c r="AM15" s="30">
        <f t="shared" si="2"/>
        <v>1.7650660479851309E-3</v>
      </c>
      <c r="AN15" s="30">
        <f t="shared" si="2"/>
        <v>1.6412534151090754E-3</v>
      </c>
      <c r="AO15" s="30">
        <f t="shared" si="2"/>
        <v>1.4179430253910129E-3</v>
      </c>
      <c r="AP15" s="30"/>
      <c r="AQ15" s="30">
        <f>(1-R15)*(AQ$9+AK15)/R15</f>
        <v>6.1980421274766204E-2</v>
      </c>
      <c r="AR15" s="30">
        <f>(1-S15)*(AR$9+AL15)/S15</f>
        <v>5.3995943718598075E-2</v>
      </c>
      <c r="AS15" s="30">
        <f>(1-T15)*(AS$9+AM15)/T15</f>
        <v>4.0079232734304172E-2</v>
      </c>
      <c r="AT15" s="30">
        <f>(1-U15)*(AT$9+AN15)/U15</f>
        <v>4.8161430623034483E-2</v>
      </c>
      <c r="AU15" s="30">
        <f>(1-V15)*(AU$9+AO15)/V15</f>
        <v>6.4914658228620262E-2</v>
      </c>
      <c r="AV15" s="30"/>
      <c r="AW15" s="30"/>
      <c r="AX15" s="30"/>
      <c r="AY15" s="30">
        <f>AY$11+0.39*(AB15)^1.14</f>
        <v>0.44407202504664312</v>
      </c>
      <c r="AZ15" s="30"/>
      <c r="BA15" s="30">
        <f>W15*AY15/(1-W15)-BA$11</f>
        <v>1.3748960914506552E-3</v>
      </c>
      <c r="BB15" s="30">
        <f>BB$7*(1-BB$8*EXP(-BB$9*Z15))</f>
        <v>1.7296298182017682</v>
      </c>
      <c r="BC15" s="30">
        <f>$BA15*(670/BC$12)^$BB15</f>
        <v>3.1880779252932184E-3</v>
      </c>
      <c r="BD15" s="30">
        <f t="shared" ref="BD15:BG15" si="3">$BA15*(670/BD$12)^$BB15</f>
        <v>2.8121231051889618E-3</v>
      </c>
      <c r="BE15" s="30">
        <f t="shared" si="3"/>
        <v>2.3704146986180102E-3</v>
      </c>
      <c r="BF15" s="30">
        <f t="shared" si="3"/>
        <v>2.2041391730199624E-3</v>
      </c>
      <c r="BG15" s="30">
        <f t="shared" si="3"/>
        <v>1.9042420497672292E-3</v>
      </c>
      <c r="BH15" s="30"/>
      <c r="BI15" s="30">
        <f>(1-R15)*(BI$9+BC15)/R15</f>
        <v>7.0720073501971459E-2</v>
      </c>
      <c r="BJ15" s="30">
        <f>(1-S15)*(BJ$9+BD15)/S15</f>
        <v>6.2436835412140054E-2</v>
      </c>
      <c r="BK15" s="30">
        <f>(1-T15)*(BK$9+BE15)/T15</f>
        <v>4.7332276203722684E-2</v>
      </c>
      <c r="BL15" s="30">
        <f>(1-U15)*(BL$9+BF15)/U15</f>
        <v>5.7285318622780933E-2</v>
      </c>
      <c r="BM15" s="30">
        <f>(1-V15)*(BM$9+BG15)/V15</f>
        <v>7.8533601670497291E-2</v>
      </c>
      <c r="BP15">
        <v>4.1602588946833441E-2</v>
      </c>
      <c r="BQ15" s="20">
        <v>5.0268254581919775E-2</v>
      </c>
      <c r="BR15">
        <v>2.1316928759835134</v>
      </c>
      <c r="BS15">
        <v>1.4910531100295796</v>
      </c>
      <c r="BT15">
        <v>0.75927444547808087</v>
      </c>
      <c r="BU15">
        <v>0.61735798117495311</v>
      </c>
      <c r="BV15">
        <v>0.33501050244132496</v>
      </c>
    </row>
    <row r="16" spans="4:74"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P16">
        <v>0.1346126286345295</v>
      </c>
      <c r="BQ16" s="20">
        <v>2.1601799532236999E-2</v>
      </c>
      <c r="BR16">
        <v>1.2544385791920813</v>
      </c>
      <c r="BS16">
        <v>0.98046808102126726</v>
      </c>
      <c r="BT16">
        <v>0.60664444960839481</v>
      </c>
      <c r="BU16">
        <v>0.48152340687150347</v>
      </c>
      <c r="BV16">
        <v>0.25537742062245672</v>
      </c>
    </row>
    <row r="17" spans="68:74">
      <c r="BP17">
        <v>0.27088175345813736</v>
      </c>
      <c r="BQ17" s="20">
        <v>2.7552020525642037E-2</v>
      </c>
      <c r="BR17">
        <v>1.7174359767354348</v>
      </c>
      <c r="BS17">
        <v>1.4656203842608593</v>
      </c>
      <c r="BT17">
        <v>0.94169256267643464</v>
      </c>
      <c r="BU17">
        <v>0.7367146813753217</v>
      </c>
      <c r="BV17">
        <v>0.48534524423500491</v>
      </c>
    </row>
    <row r="18" spans="68:74">
      <c r="BP18">
        <v>0.29742965107893982</v>
      </c>
      <c r="BQ18" s="20">
        <v>9.764452041502375E-2</v>
      </c>
      <c r="BR18">
        <v>2.2870672710624573</v>
      </c>
      <c r="BS18">
        <v>1.482911489956896</v>
      </c>
      <c r="BT18">
        <v>0.93065331667104689</v>
      </c>
      <c r="BU18">
        <v>0.76269347622514028</v>
      </c>
      <c r="BV18">
        <v>0.53469799751805958</v>
      </c>
    </row>
    <row r="19" spans="68:74">
      <c r="BP19">
        <v>0.21685018634575925</v>
      </c>
      <c r="BQ19" s="20">
        <v>3.8816124871634244E-2</v>
      </c>
      <c r="BR19">
        <v>1.3003144835645646</v>
      </c>
      <c r="BS19">
        <v>1.2045038972961588</v>
      </c>
      <c r="BT19">
        <v>0.77539478567483544</v>
      </c>
      <c r="BU19">
        <v>0.63301250067961101</v>
      </c>
      <c r="BV19">
        <v>0.37386337163234795</v>
      </c>
    </row>
    <row r="20" spans="68:74">
      <c r="BP20">
        <v>0.1635933680205679</v>
      </c>
      <c r="BQ20" s="20">
        <v>2.193715293019936E-2</v>
      </c>
      <c r="BR20">
        <v>1.5504692885799618</v>
      </c>
      <c r="BS20">
        <v>1.4817386853494547</v>
      </c>
      <c r="BT20">
        <v>0.93364582649608652</v>
      </c>
      <c r="BU20">
        <v>0.7574392503191717</v>
      </c>
      <c r="BV20">
        <v>0.40515552148813383</v>
      </c>
    </row>
    <row r="21" spans="68:74">
      <c r="BP21">
        <v>0.24789875154982077</v>
      </c>
      <c r="BQ21" s="20">
        <v>2.4616360616511162E-2</v>
      </c>
      <c r="BR21">
        <v>1.291133912305692</v>
      </c>
      <c r="BS21">
        <v>0.98988828181270405</v>
      </c>
      <c r="BT21">
        <v>0.58300712489454642</v>
      </c>
      <c r="BU21">
        <v>0.47128311494199215</v>
      </c>
      <c r="BV21">
        <v>0.31568457346092027</v>
      </c>
    </row>
    <row r="22" spans="68:74">
      <c r="BP22">
        <v>0.20895905986879515</v>
      </c>
      <c r="BQ22" s="20">
        <v>3.6844063662280935E-2</v>
      </c>
      <c r="BR22">
        <v>1.4783914619498031</v>
      </c>
      <c r="BS22">
        <v>0.91720220050155654</v>
      </c>
      <c r="BT22">
        <v>0.4975795018753173</v>
      </c>
      <c r="BU22">
        <v>0.3995504153147954</v>
      </c>
      <c r="BV22">
        <v>0.28119678497666223</v>
      </c>
    </row>
    <row r="23" spans="68:74">
      <c r="BP23">
        <v>1.9243579399858168</v>
      </c>
      <c r="BQ23" s="20">
        <v>1.8039410549138188E-3</v>
      </c>
      <c r="BR23">
        <v>3.4949228342562269E-2</v>
      </c>
      <c r="BS23">
        <v>3.244055987065747E-2</v>
      </c>
      <c r="BT23">
        <v>2.6128044368240073E-2</v>
      </c>
      <c r="BU23">
        <v>3.7550994050802131E-2</v>
      </c>
      <c r="BV23">
        <v>6.1735293997846559E-2</v>
      </c>
    </row>
    <row r="24" spans="68:74">
      <c r="BP24">
        <v>1.3509063809636568</v>
      </c>
      <c r="BQ24" s="20">
        <v>1.6935661049565676E-3</v>
      </c>
      <c r="BR24">
        <v>9.1612728621926612E-2</v>
      </c>
      <c r="BS24">
        <v>9.2512744671747318E-2</v>
      </c>
      <c r="BT24">
        <v>6.3680957787738468E-2</v>
      </c>
      <c r="BU24">
        <v>6.5662663263695409E-2</v>
      </c>
      <c r="BV24">
        <v>7.2212772301492423E-2</v>
      </c>
    </row>
    <row r="25" spans="68:74">
      <c r="BP25">
        <v>1.0699633292015127</v>
      </c>
      <c r="BQ25" s="20">
        <v>1.8504345687210173E-3</v>
      </c>
      <c r="BR25">
        <v>0.13703317983743885</v>
      </c>
      <c r="BS25">
        <v>0.1452904432111651</v>
      </c>
      <c r="BT25">
        <v>0.10008994352465868</v>
      </c>
      <c r="BU25">
        <v>9.918167251427297E-2</v>
      </c>
      <c r="BV25">
        <v>8.6633549167030255E-2</v>
      </c>
    </row>
    <row r="26" spans="68:74">
      <c r="BP26">
        <v>1.2392628890146984</v>
      </c>
      <c r="BQ26" s="20">
        <v>2.9052953004048959E-3</v>
      </c>
      <c r="BR26">
        <v>0.10172238337122341</v>
      </c>
      <c r="BS26">
        <v>0.10111415201945115</v>
      </c>
      <c r="BT26">
        <v>7.0045023341983176E-2</v>
      </c>
      <c r="BU26">
        <v>7.4595243570742417E-2</v>
      </c>
      <c r="BV26">
        <v>7.7070620559843678E-2</v>
      </c>
    </row>
    <row r="27" spans="68:74">
      <c r="BP27">
        <v>1.387259819203376</v>
      </c>
      <c r="BQ27" s="20">
        <v>3.0638133154018803E-3</v>
      </c>
      <c r="BR27">
        <v>8.04790674695261E-2</v>
      </c>
      <c r="BS27">
        <v>8.0139096667008219E-2</v>
      </c>
      <c r="BT27">
        <v>5.753423066239121E-2</v>
      </c>
      <c r="BU27">
        <v>6.1227516916680554E-2</v>
      </c>
      <c r="BV27">
        <v>7.1361774295198091E-2</v>
      </c>
    </row>
    <row r="28" spans="68:74">
      <c r="BP28">
        <v>1.6637622123733187</v>
      </c>
      <c r="BQ28" s="20">
        <v>1.6675037430228365E-3</v>
      </c>
      <c r="BR28">
        <v>6.719229606286839E-2</v>
      </c>
      <c r="BS28">
        <v>5.8739188507286558E-2</v>
      </c>
      <c r="BT28">
        <v>4.2664037610445849E-2</v>
      </c>
      <c r="BU28">
        <v>4.9551241120054344E-2</v>
      </c>
      <c r="BV28">
        <v>6.5778078480853985E-2</v>
      </c>
    </row>
    <row r="29" spans="68:74">
      <c r="BP29">
        <v>1.7296298182017682</v>
      </c>
      <c r="BQ29" s="20">
        <v>1.4179430253910129E-3</v>
      </c>
      <c r="BR29">
        <v>6.1980421274766204E-2</v>
      </c>
      <c r="BS29">
        <v>5.3995943718598075E-2</v>
      </c>
      <c r="BT29">
        <v>4.0079232734304172E-2</v>
      </c>
      <c r="BU29">
        <v>4.8161430623034483E-2</v>
      </c>
      <c r="BV29">
        <v>6.4914658228620262E-2</v>
      </c>
    </row>
    <row r="71" spans="68:76">
      <c r="BP71">
        <v>0.48439850495375603</v>
      </c>
      <c r="BQ71" s="20">
        <v>2.3727986195790231E-2</v>
      </c>
      <c r="BR71">
        <v>0.35933604539373143</v>
      </c>
      <c r="BS71">
        <v>0.23992038763236651</v>
      </c>
      <c r="BT71">
        <v>0.13606413922897942</v>
      </c>
      <c r="BU71">
        <v>0.10702432917707735</v>
      </c>
      <c r="BV71">
        <v>0.10590605601431755</v>
      </c>
      <c r="BX71">
        <f t="shared" ref="BX71:BX102" si="4">1/(BQ71+BV71)</f>
        <v>7.7140231296592896</v>
      </c>
    </row>
    <row r="72" spans="68:76">
      <c r="BP72">
        <v>7.0837876041109027E-2</v>
      </c>
      <c r="BQ72" s="20">
        <v>4.4387530338667394E-2</v>
      </c>
      <c r="BR72">
        <v>2.0276194492449977</v>
      </c>
      <c r="BS72">
        <v>1.2074822609659721</v>
      </c>
      <c r="BT72">
        <v>0.58951475098423067</v>
      </c>
      <c r="BU72">
        <v>0.35611622297282797</v>
      </c>
      <c r="BV72">
        <v>0.28819891649974172</v>
      </c>
      <c r="BX72">
        <f t="shared" si="4"/>
        <v>3.006737073942948</v>
      </c>
    </row>
    <row r="73" spans="68:76">
      <c r="BP73">
        <v>8.319629379910598E-2</v>
      </c>
      <c r="BQ73" s="20">
        <v>0.11133671001450261</v>
      </c>
      <c r="BR73">
        <v>3.1015042219609419</v>
      </c>
      <c r="BS73">
        <v>1.9427272987782602</v>
      </c>
      <c r="BT73">
        <v>0.99141466759800567</v>
      </c>
      <c r="BU73">
        <v>0.60708846226797863</v>
      </c>
      <c r="BV73">
        <v>0.48615214917792526</v>
      </c>
      <c r="BX73">
        <f t="shared" si="4"/>
        <v>1.6736713741434615</v>
      </c>
    </row>
    <row r="74" spans="68:76">
      <c r="BP74">
        <v>6.7308314308645034E-2</v>
      </c>
      <c r="BQ74" s="20">
        <v>3.963543882014995E-2</v>
      </c>
      <c r="BR74">
        <v>1.6749596935945439</v>
      </c>
      <c r="BS74">
        <v>0.99567004060571529</v>
      </c>
      <c r="BT74">
        <v>0.46424569765361567</v>
      </c>
      <c r="BU74">
        <v>0.28459003821932805</v>
      </c>
      <c r="BV74">
        <v>0.23514652049934989</v>
      </c>
      <c r="BX74">
        <f t="shared" si="4"/>
        <v>3.6392491067336068</v>
      </c>
    </row>
    <row r="75" spans="68:76">
      <c r="BP75">
        <v>9.3055423301064533E-2</v>
      </c>
      <c r="BQ75" s="20">
        <v>2.5940395836077188E-2</v>
      </c>
      <c r="BR75">
        <v>0.99958990195732578</v>
      </c>
      <c r="BS75">
        <v>0.62660041325190263</v>
      </c>
      <c r="BT75">
        <v>0.29867147113702947</v>
      </c>
      <c r="BU75">
        <v>0.18398232429501696</v>
      </c>
      <c r="BV75">
        <v>0.15326657541140548</v>
      </c>
      <c r="BX75">
        <f t="shared" si="4"/>
        <v>5.5801400639655476</v>
      </c>
    </row>
    <row r="76" spans="68:76">
      <c r="BP76">
        <v>0.650755057851786</v>
      </c>
      <c r="BQ76" s="20">
        <v>2.2205863070622955E-2</v>
      </c>
      <c r="BR76">
        <v>0.25753291368648096</v>
      </c>
      <c r="BS76">
        <v>0.17732379254590508</v>
      </c>
      <c r="BT76">
        <v>0.1031824723472695</v>
      </c>
      <c r="BU76">
        <v>8.8259476885928639E-2</v>
      </c>
      <c r="BV76">
        <v>9.3826040053469756E-2</v>
      </c>
      <c r="BX76">
        <f t="shared" si="4"/>
        <v>8.6183193852343294</v>
      </c>
    </row>
    <row r="77" spans="68:76">
      <c r="BP77">
        <v>0.67702250200624525</v>
      </c>
      <c r="BQ77" s="20">
        <v>2.1276638565272898E-2</v>
      </c>
      <c r="BR77">
        <v>0.24894432028384814</v>
      </c>
      <c r="BS77">
        <v>0.17040657896815362</v>
      </c>
      <c r="BT77">
        <v>0.10014167464677463</v>
      </c>
      <c r="BU77">
        <v>8.6791084713877559E-2</v>
      </c>
      <c r="BV77">
        <v>9.2490459955045679E-2</v>
      </c>
      <c r="BX77">
        <f t="shared" si="4"/>
        <v>8.7898875246554873</v>
      </c>
    </row>
    <row r="78" spans="68:76">
      <c r="BP78">
        <v>9.8339749333234305E-2</v>
      </c>
      <c r="BQ78" s="20">
        <v>4.4845845602451043E-2</v>
      </c>
      <c r="BR78">
        <v>1.8971446558060743</v>
      </c>
      <c r="BS78">
        <v>1.1801529662683106</v>
      </c>
      <c r="BT78">
        <v>0.5939238944244164</v>
      </c>
      <c r="BU78">
        <v>0.36597639009958821</v>
      </c>
      <c r="BV78">
        <v>0.29815028183410497</v>
      </c>
      <c r="BX78">
        <f t="shared" si="4"/>
        <v>2.9154848116615253</v>
      </c>
    </row>
    <row r="79" spans="68:76">
      <c r="BP79">
        <v>1.9949326484378638E-3</v>
      </c>
      <c r="BQ79" s="20">
        <v>4.8895677960085454E-2</v>
      </c>
      <c r="BR79">
        <v>5.040081037136563</v>
      </c>
      <c r="BS79">
        <v>2.1315398762057249</v>
      </c>
      <c r="BT79">
        <v>0.92455847125578383</v>
      </c>
      <c r="BU79">
        <v>0.53862070721336563</v>
      </c>
      <c r="BV79">
        <v>0.43386636546781471</v>
      </c>
      <c r="BX79">
        <f t="shared" si="4"/>
        <v>2.0714138851915531</v>
      </c>
    </row>
    <row r="80" spans="68:76">
      <c r="BP80">
        <v>1.1570612515854339E-3</v>
      </c>
      <c r="BQ80" s="20">
        <v>2.7111246782506995E-2</v>
      </c>
      <c r="BR80">
        <v>2.0386777734037747</v>
      </c>
      <c r="BS80">
        <v>1.1924183983238876</v>
      </c>
      <c r="BT80">
        <v>0.5443608893709464</v>
      </c>
      <c r="BU80">
        <v>0.29890620063415618</v>
      </c>
      <c r="BV80">
        <v>0.23660471230110905</v>
      </c>
      <c r="BX80">
        <f t="shared" si="4"/>
        <v>3.7919586037754027</v>
      </c>
    </row>
    <row r="81" spans="68:76">
      <c r="BP81">
        <v>7.3852600707778659E-2</v>
      </c>
      <c r="BQ81" s="20">
        <v>1.8163797844966835E-2</v>
      </c>
      <c r="BR81">
        <v>1.2770842858843658</v>
      </c>
      <c r="BS81">
        <v>0.75918986485240336</v>
      </c>
      <c r="BT81">
        <v>0.35047618672275754</v>
      </c>
      <c r="BU81">
        <v>0.20370854544793579</v>
      </c>
      <c r="BV81">
        <v>0.1735595816931072</v>
      </c>
      <c r="BX81">
        <f t="shared" si="4"/>
        <v>5.2158479701814962</v>
      </c>
    </row>
    <row r="82" spans="68:76">
      <c r="BP82">
        <v>0.17615263650962554</v>
      </c>
      <c r="BQ82" s="20">
        <v>1.571329711925936E-2</v>
      </c>
      <c r="BR82">
        <v>0.7338502430594348</v>
      </c>
      <c r="BS82">
        <v>0.53872499098008086</v>
      </c>
      <c r="BT82">
        <v>0.28627355796564113</v>
      </c>
      <c r="BU82">
        <v>0.17242310744175662</v>
      </c>
      <c r="BV82">
        <v>0.14860330451579057</v>
      </c>
      <c r="BX82">
        <f t="shared" si="4"/>
        <v>6.0858123284524686</v>
      </c>
    </row>
    <row r="83" spans="68:76">
      <c r="BP83">
        <v>0.24958242297522659</v>
      </c>
      <c r="BQ83" s="20">
        <v>1.1790946890457421E-2</v>
      </c>
      <c r="BR83">
        <v>0.61456628838514904</v>
      </c>
      <c r="BS83">
        <v>0.44419254061734342</v>
      </c>
      <c r="BT83">
        <v>0.23622023810143694</v>
      </c>
      <c r="BU83">
        <v>0.15291295342021233</v>
      </c>
      <c r="BV83">
        <v>0.13490356604351278</v>
      </c>
      <c r="BX83">
        <f t="shared" si="4"/>
        <v>6.8168875576833452</v>
      </c>
    </row>
    <row r="84" spans="68:76">
      <c r="BP84">
        <v>0.33340522851512744</v>
      </c>
      <c r="BQ84" s="20">
        <v>9.7680102114241912E-3</v>
      </c>
      <c r="BR84">
        <v>0.46297588340419177</v>
      </c>
      <c r="BS84">
        <v>0.35230983787906761</v>
      </c>
      <c r="BT84">
        <v>0.17732995114106875</v>
      </c>
      <c r="BU84">
        <v>0.12695098257090046</v>
      </c>
      <c r="BV84">
        <v>0.11909863810841755</v>
      </c>
      <c r="BX84">
        <f t="shared" si="4"/>
        <v>7.7599597183441986</v>
      </c>
    </row>
    <row r="85" spans="68:76">
      <c r="BP85">
        <v>0.44666804290047546</v>
      </c>
      <c r="BQ85" s="20">
        <v>7.710489986817122E-3</v>
      </c>
      <c r="BR85">
        <v>0.40051567267485694</v>
      </c>
      <c r="BS85">
        <v>0.29223874165916502</v>
      </c>
      <c r="BT85">
        <v>0.16474914037689783</v>
      </c>
      <c r="BU85">
        <v>0.11999294238034652</v>
      </c>
      <c r="BV85">
        <v>0.11193190575991389</v>
      </c>
      <c r="BX85">
        <f t="shared" si="4"/>
        <v>8.3582411883232695</v>
      </c>
    </row>
    <row r="86" spans="68:76">
      <c r="BP86">
        <v>0.46491257716986456</v>
      </c>
      <c r="BQ86" s="20">
        <v>7.7030115512138325E-3</v>
      </c>
      <c r="BR86">
        <v>0.37519492499598628</v>
      </c>
      <c r="BS86">
        <v>0.28616353069947759</v>
      </c>
      <c r="BT86">
        <v>0.16906776932758866</v>
      </c>
      <c r="BU86">
        <v>0.12118106157610124</v>
      </c>
      <c r="BV86">
        <v>0.11216003967197612</v>
      </c>
      <c r="BX86">
        <f t="shared" si="4"/>
        <v>8.3428545310260684</v>
      </c>
    </row>
    <row r="87" spans="68:76">
      <c r="BP87">
        <v>0.30031740424261222</v>
      </c>
      <c r="BQ87" s="20">
        <v>1.1730271060862723E-2</v>
      </c>
      <c r="BR87">
        <v>0.52959304350816561</v>
      </c>
      <c r="BS87">
        <v>0.39889830310753327</v>
      </c>
      <c r="BT87">
        <v>0.22847506410987201</v>
      </c>
      <c r="BU87">
        <v>0.1462504878892241</v>
      </c>
      <c r="BV87">
        <v>0.13097697983501569</v>
      </c>
      <c r="BX87">
        <f t="shared" si="4"/>
        <v>7.007352420583147</v>
      </c>
    </row>
    <row r="88" spans="68:76">
      <c r="BP88">
        <v>0.20116470499537376</v>
      </c>
      <c r="BQ88" s="20">
        <v>1.4078896049646725E-2</v>
      </c>
      <c r="BR88">
        <v>0.711553480985333</v>
      </c>
      <c r="BS88">
        <v>0.50972193246445019</v>
      </c>
      <c r="BT88">
        <v>0.27772139876300705</v>
      </c>
      <c r="BU88">
        <v>0.17024500567205814</v>
      </c>
      <c r="BV88">
        <v>0.14539228903973384</v>
      </c>
      <c r="BX88">
        <f t="shared" si="4"/>
        <v>6.2707253315984266</v>
      </c>
    </row>
    <row r="89" spans="68:76">
      <c r="BP89">
        <v>0.22874525155542291</v>
      </c>
      <c r="BQ89" s="20">
        <v>1.5586278707205409E-2</v>
      </c>
      <c r="BR89">
        <v>0.62175241542628634</v>
      </c>
      <c r="BS89">
        <v>0.47177111876208522</v>
      </c>
      <c r="BT89">
        <v>0.2677772537885742</v>
      </c>
      <c r="BU89">
        <v>0.16672731463346901</v>
      </c>
      <c r="BV89">
        <v>0.14227568885384284</v>
      </c>
      <c r="BX89">
        <f t="shared" si="4"/>
        <v>6.3346480184549883</v>
      </c>
    </row>
    <row r="90" spans="68:76">
      <c r="BP90">
        <v>9.7375939099461517E-2</v>
      </c>
      <c r="BQ90" s="20">
        <v>5.0617814665381865E-2</v>
      </c>
      <c r="BR90">
        <v>2.1339692744369785</v>
      </c>
      <c r="BS90">
        <v>1.4722047798485836</v>
      </c>
      <c r="BT90">
        <v>0.79112657000864117</v>
      </c>
      <c r="BU90">
        <v>0.45713496742617959</v>
      </c>
      <c r="BV90">
        <v>0.37215332519248823</v>
      </c>
      <c r="BX90">
        <f t="shared" si="4"/>
        <v>2.3653459418639278</v>
      </c>
    </row>
    <row r="91" spans="68:76">
      <c r="BP91">
        <v>0.18217705174874577</v>
      </c>
      <c r="BQ91" s="20">
        <v>2.257535450806818E-2</v>
      </c>
      <c r="BR91">
        <v>0.67432608702971131</v>
      </c>
      <c r="BS91">
        <v>0.53770489513478015</v>
      </c>
      <c r="BT91">
        <v>0.3177475437042046</v>
      </c>
      <c r="BU91">
        <v>0.18757570024993175</v>
      </c>
      <c r="BV91">
        <v>0.15412825222015658</v>
      </c>
      <c r="BX91">
        <f t="shared" si="4"/>
        <v>5.6591940510757581</v>
      </c>
    </row>
    <row r="92" spans="68:76">
      <c r="BP92">
        <v>0.29044056565567877</v>
      </c>
      <c r="BQ92" s="20">
        <v>1.8905138233027158E-2</v>
      </c>
      <c r="BR92">
        <v>0.47457714567754494</v>
      </c>
      <c r="BS92">
        <v>0.39041801595512959</v>
      </c>
      <c r="BT92">
        <v>0.22561132008278811</v>
      </c>
      <c r="BU92">
        <v>0.14492676566796817</v>
      </c>
      <c r="BV92">
        <v>0.13170505927470993</v>
      </c>
      <c r="BX92">
        <f t="shared" si="4"/>
        <v>6.6396566537178083</v>
      </c>
    </row>
    <row r="93" spans="68:76">
      <c r="BP93">
        <v>0.35951382143299782</v>
      </c>
      <c r="BQ93" s="20">
        <v>1.1571855407386551E-2</v>
      </c>
      <c r="BR93">
        <v>0.42949545820484342</v>
      </c>
      <c r="BS93">
        <v>0.34527264692939147</v>
      </c>
      <c r="BT93">
        <v>0.2019477397045813</v>
      </c>
      <c r="BU93">
        <v>0.13625520910702957</v>
      </c>
      <c r="BV93">
        <v>0.12333409312478498</v>
      </c>
      <c r="BX93">
        <f t="shared" si="4"/>
        <v>7.4125715795365856</v>
      </c>
    </row>
    <row r="94" spans="68:76">
      <c r="BP94">
        <v>0.13773782768949983</v>
      </c>
      <c r="BQ94" s="20">
        <v>2.8606697009295825E-2</v>
      </c>
      <c r="BR94">
        <v>0.9342573720214653</v>
      </c>
      <c r="BS94">
        <v>0.71161121834649588</v>
      </c>
      <c r="BT94">
        <v>0.41135817707526473</v>
      </c>
      <c r="BU94">
        <v>0.23700060873112677</v>
      </c>
      <c r="BV94">
        <v>0.19065157953696119</v>
      </c>
      <c r="BX94">
        <f t="shared" si="4"/>
        <v>4.5608312523109227</v>
      </c>
    </row>
    <row r="95" spans="68:76">
      <c r="BP95">
        <v>0.28616305149836774</v>
      </c>
      <c r="BQ95" s="20">
        <v>1.2783287505061329E-2</v>
      </c>
      <c r="BR95">
        <v>0.52430983196010583</v>
      </c>
      <c r="BS95">
        <v>0.40698126389070366</v>
      </c>
      <c r="BT95">
        <v>0.22920410538511021</v>
      </c>
      <c r="BU95">
        <v>0.14560489511014152</v>
      </c>
      <c r="BV95">
        <v>0.13196222147763159</v>
      </c>
      <c r="BX95">
        <f t="shared" si="4"/>
        <v>6.9086772158130936</v>
      </c>
    </row>
    <row r="96" spans="68:76">
      <c r="BP96">
        <v>0.27964944224592125</v>
      </c>
      <c r="BQ96" s="20">
        <v>1.6571058489625055E-2</v>
      </c>
      <c r="BR96">
        <v>0.4999980552152401</v>
      </c>
      <c r="BS96">
        <v>0.41507479043485923</v>
      </c>
      <c r="BT96">
        <v>0.24931578225010476</v>
      </c>
      <c r="BU96">
        <v>0.15647963053774949</v>
      </c>
      <c r="BV96">
        <v>0.13637026500164709</v>
      </c>
      <c r="BX96">
        <f t="shared" si="4"/>
        <v>6.5384552531158571</v>
      </c>
    </row>
    <row r="97" spans="68:76">
      <c r="BP97">
        <v>0.2659574214827285</v>
      </c>
      <c r="BQ97" s="20">
        <v>1.2123895921666798E-2</v>
      </c>
      <c r="BR97">
        <v>0.57057561962364944</v>
      </c>
      <c r="BS97">
        <v>0.42975148868558255</v>
      </c>
      <c r="BT97">
        <v>0.23724152727108408</v>
      </c>
      <c r="BU97">
        <v>0.14908479026670185</v>
      </c>
      <c r="BV97">
        <v>0.13433412201122449</v>
      </c>
      <c r="BX97">
        <f t="shared" si="4"/>
        <v>6.8278952160762634</v>
      </c>
    </row>
    <row r="98" spans="68:76">
      <c r="BP98">
        <v>0.36575676728018158</v>
      </c>
      <c r="BQ98" s="20">
        <v>1.0026405885264569E-2</v>
      </c>
      <c r="BR98">
        <v>0.47225916785325311</v>
      </c>
      <c r="BS98">
        <v>0.33768445981265888</v>
      </c>
      <c r="BT98">
        <v>0.1866701507121791</v>
      </c>
      <c r="BU98">
        <v>0.12841748029526276</v>
      </c>
      <c r="BV98">
        <v>0.1198342683927707</v>
      </c>
      <c r="BX98">
        <f t="shared" si="4"/>
        <v>7.7005606628760646</v>
      </c>
    </row>
    <row r="99" spans="68:76">
      <c r="BP99">
        <v>0.39476030911099103</v>
      </c>
      <c r="BQ99" s="20">
        <v>7.0304727128133807E-3</v>
      </c>
      <c r="BR99">
        <v>0.47643365487747835</v>
      </c>
      <c r="BS99">
        <v>0.31544978245793581</v>
      </c>
      <c r="BT99">
        <v>0.15517119841834395</v>
      </c>
      <c r="BU99">
        <v>0.11359832101766346</v>
      </c>
      <c r="BV99">
        <v>0.11143281937150841</v>
      </c>
      <c r="BX99">
        <f t="shared" si="4"/>
        <v>8.4414334804084561</v>
      </c>
    </row>
    <row r="100" spans="68:76">
      <c r="BP100">
        <v>8.4543152212525063E-2</v>
      </c>
      <c r="BQ100" s="20">
        <v>1.6959012086352532E-2</v>
      </c>
      <c r="BR100">
        <v>0.90370854395058919</v>
      </c>
      <c r="BS100">
        <v>0.70742325277480134</v>
      </c>
      <c r="BT100">
        <v>0.34294575787445442</v>
      </c>
      <c r="BU100">
        <v>0.19233796039538434</v>
      </c>
      <c r="BV100">
        <v>0.16454854942594707</v>
      </c>
      <c r="BX100">
        <f t="shared" si="4"/>
        <v>5.5094123444120893</v>
      </c>
    </row>
    <row r="101" spans="68:76">
      <c r="BP101">
        <v>2.2132076894962438E-2</v>
      </c>
      <c r="BQ101" s="20">
        <v>2.0643177144564876E-2</v>
      </c>
      <c r="BR101">
        <v>1.1443710315555968</v>
      </c>
      <c r="BS101">
        <v>0.85012090238817861</v>
      </c>
      <c r="BT101">
        <v>0.37310161934059916</v>
      </c>
      <c r="BU101">
        <v>0.2062153366832199</v>
      </c>
      <c r="BV101">
        <v>0.17482346001870214</v>
      </c>
      <c r="BX101">
        <f t="shared" si="4"/>
        <v>5.1159625730130713</v>
      </c>
    </row>
    <row r="102" spans="68:76">
      <c r="BP102">
        <v>6.3063528386116507E-2</v>
      </c>
      <c r="BQ102" s="20">
        <v>3.8243867085965486E-2</v>
      </c>
      <c r="BR102">
        <v>2.2130199429056598</v>
      </c>
      <c r="BS102">
        <v>1.3411300667634585</v>
      </c>
      <c r="BT102">
        <v>0.66259138923887761</v>
      </c>
      <c r="BU102">
        <v>0.37468614717919296</v>
      </c>
      <c r="BV102">
        <v>0.31228736562434944</v>
      </c>
      <c r="BX102">
        <f t="shared" si="4"/>
        <v>2.8528128357292979</v>
      </c>
    </row>
    <row r="103" spans="68:76">
      <c r="BP103">
        <v>0.31473825711829173</v>
      </c>
      <c r="BQ103" s="20">
        <v>1.2397822494265499E-2</v>
      </c>
      <c r="BR103">
        <v>0.48414602923628902</v>
      </c>
      <c r="BS103">
        <v>0.36832815849364609</v>
      </c>
      <c r="BT103">
        <v>0.19663029277020208</v>
      </c>
      <c r="BU103">
        <v>0.13303798890443133</v>
      </c>
      <c r="BV103">
        <v>0.12430886026792494</v>
      </c>
      <c r="BX103">
        <f t="shared" ref="BX103:BX125" si="5">1/(BQ103+BV103)</f>
        <v>7.3149313537185341</v>
      </c>
    </row>
    <row r="104" spans="68:76">
      <c r="BP104">
        <v>0.20239911499123542</v>
      </c>
      <c r="BQ104" s="20">
        <v>1.8379783266535919E-2</v>
      </c>
      <c r="BR104">
        <v>0.67454799051787928</v>
      </c>
      <c r="BS104">
        <v>0.51950167794322399</v>
      </c>
      <c r="BT104">
        <v>0.30203651479871046</v>
      </c>
      <c r="BU104">
        <v>0.18142708643628208</v>
      </c>
      <c r="BV104">
        <v>0.15192228946453343</v>
      </c>
      <c r="BX104">
        <f t="shared" si="5"/>
        <v>5.8719191373503659</v>
      </c>
    </row>
    <row r="105" spans="68:76">
      <c r="BP105">
        <v>0.56790663686955978</v>
      </c>
      <c r="BQ105" s="20">
        <v>5.1471596659503462E-3</v>
      </c>
      <c r="BR105">
        <v>0.31128320977135776</v>
      </c>
      <c r="BS105">
        <v>0.21323015698171899</v>
      </c>
      <c r="BT105">
        <v>8.6594250959534727E-2</v>
      </c>
      <c r="BU105">
        <v>8.601620775276396E-2</v>
      </c>
      <c r="BV105">
        <v>8.9558697888045657E-2</v>
      </c>
      <c r="BX105">
        <f t="shared" si="5"/>
        <v>10.559008976080024</v>
      </c>
    </row>
    <row r="106" spans="68:76">
      <c r="BP106">
        <v>1.0266653174454254</v>
      </c>
      <c r="BQ106" s="20">
        <v>2.4484983228514395E-3</v>
      </c>
      <c r="BR106">
        <v>0.16304058759055606</v>
      </c>
      <c r="BS106">
        <v>0.12192477313083527</v>
      </c>
      <c r="BT106">
        <v>5.2501605662332994E-2</v>
      </c>
      <c r="BU106">
        <v>6.267938995604877E-2</v>
      </c>
      <c r="BV106">
        <v>7.3285875674894349E-2</v>
      </c>
      <c r="BX106">
        <f t="shared" si="5"/>
        <v>13.204043913134672</v>
      </c>
    </row>
    <row r="107" spans="68:76">
      <c r="BP107">
        <v>1.1253264344539546</v>
      </c>
      <c r="BQ107" s="20">
        <v>2.4745555773694611E-3</v>
      </c>
      <c r="BR107">
        <v>0.1346978954468373</v>
      </c>
      <c r="BS107">
        <v>0.11241924370937738</v>
      </c>
      <c r="BT107">
        <v>6.260782091719902E-2</v>
      </c>
      <c r="BU107">
        <v>6.5627110351754184E-2</v>
      </c>
      <c r="BV107">
        <v>7.4628204594233027E-2</v>
      </c>
      <c r="BX107">
        <f t="shared" si="5"/>
        <v>12.969704298190706</v>
      </c>
    </row>
    <row r="108" spans="68:76">
      <c r="BP108">
        <v>1.3640223805584419</v>
      </c>
      <c r="BQ108" s="20">
        <v>1.9130012382279689E-3</v>
      </c>
      <c r="BR108">
        <v>0.10077429835314876</v>
      </c>
      <c r="BS108">
        <v>8.7953156951853725E-2</v>
      </c>
      <c r="BT108">
        <v>5.8941605473302135E-2</v>
      </c>
      <c r="BU108">
        <v>6.1605603643807953E-2</v>
      </c>
      <c r="BV108">
        <v>7.1045931289306766E-2</v>
      </c>
      <c r="BX108">
        <f t="shared" si="5"/>
        <v>13.706340887356042</v>
      </c>
    </row>
    <row r="109" spans="68:76">
      <c r="BP109">
        <v>0.68600484409802176</v>
      </c>
      <c r="BQ109" s="20">
        <v>6.1315983789249125E-3</v>
      </c>
      <c r="BR109">
        <v>0.20425321367298621</v>
      </c>
      <c r="BS109">
        <v>0.20175075588198368</v>
      </c>
      <c r="BT109">
        <v>0.13912771491061632</v>
      </c>
      <c r="BU109">
        <v>9.95016718090833E-2</v>
      </c>
      <c r="BV109">
        <v>9.9160732902376536E-2</v>
      </c>
      <c r="BX109">
        <f t="shared" si="5"/>
        <v>9.4973678313606396</v>
      </c>
    </row>
    <row r="110" spans="68:76">
      <c r="BP110">
        <v>1.9779869084790007</v>
      </c>
      <c r="BQ110" s="20">
        <v>8.3473228071078158E-4</v>
      </c>
      <c r="BR110">
        <v>3.1696740528191568E-2</v>
      </c>
      <c r="BS110">
        <v>2.652832977551315E-2</v>
      </c>
      <c r="BT110">
        <v>2.3996613434308013E-2</v>
      </c>
      <c r="BU110">
        <v>4.5587345070851194E-2</v>
      </c>
      <c r="BV110">
        <v>6.0863620908339557E-2</v>
      </c>
      <c r="BX110">
        <f t="shared" si="5"/>
        <v>16.207888027997981</v>
      </c>
    </row>
    <row r="111" spans="68:76">
      <c r="BP111">
        <v>1.9581330789702507</v>
      </c>
      <c r="BQ111" s="20">
        <v>1.8475113701295618E-3</v>
      </c>
      <c r="BR111">
        <v>3.2797400330765579E-2</v>
      </c>
      <c r="BS111">
        <v>2.7635741151349143E-2</v>
      </c>
      <c r="BT111">
        <v>2.5464223510370223E-2</v>
      </c>
      <c r="BU111">
        <v>4.7136136459354543E-2</v>
      </c>
      <c r="BV111">
        <v>6.1298723133771105E-2</v>
      </c>
      <c r="BX111">
        <f t="shared" si="5"/>
        <v>15.836257028726362</v>
      </c>
    </row>
    <row r="112" spans="68:76">
      <c r="BP112">
        <v>1.9696193383894229</v>
      </c>
      <c r="BQ112" s="20">
        <v>7.7500059656487614E-4</v>
      </c>
      <c r="BR112">
        <v>3.5099811462167431E-2</v>
      </c>
      <c r="BS112">
        <v>2.8754415492086651E-2</v>
      </c>
      <c r="BT112">
        <v>2.4567213646330598E-2</v>
      </c>
      <c r="BU112">
        <v>4.6479313129146778E-2</v>
      </c>
      <c r="BV112">
        <v>6.1006117926207429E-2</v>
      </c>
      <c r="BX112">
        <f t="shared" si="5"/>
        <v>16.186175063039745</v>
      </c>
    </row>
    <row r="113" spans="68:76">
      <c r="BP113">
        <v>1.5697348036539158</v>
      </c>
      <c r="BQ113" s="20">
        <v>3.4906180167039386E-3</v>
      </c>
      <c r="BR113">
        <v>7.1475857500399101E-2</v>
      </c>
      <c r="BS113">
        <v>6.1240655653197376E-2</v>
      </c>
      <c r="BT113">
        <v>4.8170685302039253E-2</v>
      </c>
      <c r="BU113">
        <v>5.6741639228288392E-2</v>
      </c>
      <c r="BV113">
        <v>6.7599695632297105E-2</v>
      </c>
      <c r="BX113">
        <f t="shared" si="5"/>
        <v>14.066613982565427</v>
      </c>
    </row>
    <row r="114" spans="68:76">
      <c r="BP114">
        <v>1.4742023039318126</v>
      </c>
      <c r="BQ114" s="20">
        <v>3.0742887363011742E-3</v>
      </c>
      <c r="BR114">
        <v>8.2719164791341934E-2</v>
      </c>
      <c r="BS114">
        <v>7.1182603190603752E-2</v>
      </c>
      <c r="BT114">
        <v>5.439597380191738E-2</v>
      </c>
      <c r="BU114">
        <v>5.9783512376922192E-2</v>
      </c>
      <c r="BV114">
        <v>6.9460767247684116E-2</v>
      </c>
      <c r="BX114">
        <f t="shared" si="5"/>
        <v>13.786437281040849</v>
      </c>
    </row>
    <row r="115" spans="68:76">
      <c r="BP115">
        <v>1.5155780396878737</v>
      </c>
      <c r="BQ115" s="20">
        <v>1.3644743312482023E-3</v>
      </c>
      <c r="BR115">
        <v>9.4281376354647978E-2</v>
      </c>
      <c r="BS115">
        <v>7.5817793546716222E-2</v>
      </c>
      <c r="BT115">
        <v>5.3371618418610683E-2</v>
      </c>
      <c r="BU115">
        <v>6.0021303342811562E-2</v>
      </c>
      <c r="BV115">
        <v>6.8367751561264678E-2</v>
      </c>
      <c r="BX115">
        <f t="shared" si="5"/>
        <v>14.340571912065833</v>
      </c>
    </row>
    <row r="116" spans="68:76">
      <c r="BP116">
        <v>0.8844442726335251</v>
      </c>
      <c r="BQ116" s="20">
        <v>3.8055243595113124E-3</v>
      </c>
      <c r="BR116">
        <v>0.16329248773953059</v>
      </c>
      <c r="BS116">
        <v>0.15507919472118598</v>
      </c>
      <c r="BT116">
        <v>0.10430635088980328</v>
      </c>
      <c r="BU116">
        <v>8.4097929153054196E-2</v>
      </c>
      <c r="BV116">
        <v>8.720584408160581E-2</v>
      </c>
      <c r="BX116">
        <f t="shared" si="5"/>
        <v>10.987638326161239</v>
      </c>
    </row>
    <row r="117" spans="68:76">
      <c r="BP117">
        <v>0.81196144675824389</v>
      </c>
      <c r="BQ117" s="20">
        <v>5.2460963844414583E-3</v>
      </c>
      <c r="BR117">
        <v>0.17637507401283989</v>
      </c>
      <c r="BS117">
        <v>0.1643848801667292</v>
      </c>
      <c r="BT117">
        <v>0.10939716983579433</v>
      </c>
      <c r="BU117">
        <v>8.3999748057488582E-2</v>
      </c>
      <c r="BV117">
        <v>9.0180493156143432E-2</v>
      </c>
      <c r="BX117">
        <f t="shared" si="5"/>
        <v>10.479259552440574</v>
      </c>
    </row>
    <row r="118" spans="68:76">
      <c r="BP118">
        <v>1.8054654061306894</v>
      </c>
      <c r="BQ118" s="20">
        <v>1.6754600882824637E-3</v>
      </c>
      <c r="BR118">
        <v>5.3135187188967058E-2</v>
      </c>
      <c r="BS118">
        <v>4.5471044168342543E-2</v>
      </c>
      <c r="BT118">
        <v>3.6422918601848223E-2</v>
      </c>
      <c r="BU118">
        <v>5.0544838501403788E-2</v>
      </c>
      <c r="BV118">
        <v>6.3682967410307753E-2</v>
      </c>
      <c r="BX118">
        <f t="shared" si="5"/>
        <v>15.300245710800951</v>
      </c>
    </row>
    <row r="119" spans="68:76">
      <c r="BP119">
        <v>1.9612178768041539</v>
      </c>
      <c r="BQ119" s="20">
        <v>1.5566554013930294E-3</v>
      </c>
      <c r="BR119">
        <v>3.1679548598929429E-2</v>
      </c>
      <c r="BS119">
        <v>2.7755166796936563E-2</v>
      </c>
      <c r="BT119">
        <v>2.5419394968833602E-2</v>
      </c>
      <c r="BU119">
        <v>4.6527168013460588E-2</v>
      </c>
      <c r="BV119">
        <v>6.1238752432151995E-2</v>
      </c>
      <c r="BX119">
        <f t="shared" si="5"/>
        <v>15.924731353775913</v>
      </c>
    </row>
    <row r="120" spans="68:76">
      <c r="BP120">
        <v>1.4640787796914956</v>
      </c>
      <c r="BQ120" s="20">
        <v>2.2264028770249611E-3</v>
      </c>
      <c r="BR120">
        <v>8.9227708141852671E-2</v>
      </c>
      <c r="BS120">
        <v>7.5424973320005889E-2</v>
      </c>
      <c r="BT120">
        <v>5.4848034427431351E-2</v>
      </c>
      <c r="BU120">
        <v>6.0410542980866941E-2</v>
      </c>
      <c r="BV120">
        <v>6.9438834814098752E-2</v>
      </c>
      <c r="BX120">
        <f t="shared" si="5"/>
        <v>13.953766598947006</v>
      </c>
    </row>
    <row r="121" spans="68:76">
      <c r="BP121">
        <v>0.58320841240311139</v>
      </c>
      <c r="BQ121" s="20">
        <v>8.1784014286878284E-3</v>
      </c>
      <c r="BR121">
        <v>0.21983541537707224</v>
      </c>
      <c r="BS121">
        <v>0.23460880388635205</v>
      </c>
      <c r="BT121">
        <v>0.16095357863311119</v>
      </c>
      <c r="BU121">
        <v>0.11026661826436554</v>
      </c>
      <c r="BV121">
        <v>0.10673426074350745</v>
      </c>
      <c r="BX121">
        <f t="shared" si="5"/>
        <v>8.7022611877315299</v>
      </c>
    </row>
    <row r="122" spans="68:76">
      <c r="BP122">
        <v>1.1267731194888206</v>
      </c>
      <c r="BQ122" s="20">
        <v>1.8588655732153278E-3</v>
      </c>
      <c r="BR122">
        <v>0.13283603299217259</v>
      </c>
      <c r="BS122">
        <v>0.12392635430641609</v>
      </c>
      <c r="BT122">
        <v>8.4122171289819123E-2</v>
      </c>
      <c r="BU122">
        <v>7.0424934097304395E-2</v>
      </c>
      <c r="BV122">
        <v>7.8298521389259967E-2</v>
      </c>
      <c r="BX122">
        <f t="shared" si="5"/>
        <v>12.475456572307401</v>
      </c>
    </row>
    <row r="123" spans="68:76">
      <c r="BP123">
        <v>1.1952146931957086</v>
      </c>
      <c r="BQ123" s="20">
        <v>4.6909926206025092E-3</v>
      </c>
      <c r="BR123">
        <v>0.11646098767122091</v>
      </c>
      <c r="BS123">
        <v>9.7276960677691593E-2</v>
      </c>
      <c r="BT123">
        <v>7.1252815533368916E-2</v>
      </c>
      <c r="BU123">
        <v>6.8914657335359744E-2</v>
      </c>
      <c r="BV123">
        <v>7.6044361977631925E-2</v>
      </c>
      <c r="BX123">
        <f t="shared" si="5"/>
        <v>12.386147369715877</v>
      </c>
    </row>
    <row r="124" spans="68:76">
      <c r="BP124">
        <v>1.6611641717204624</v>
      </c>
      <c r="BQ124" s="20">
        <v>1.7174359068340276E-3</v>
      </c>
      <c r="BR124">
        <v>6.9465701515590408E-2</v>
      </c>
      <c r="BS124">
        <v>5.9103115429369975E-2</v>
      </c>
      <c r="BT124">
        <v>4.7176482929037519E-2</v>
      </c>
      <c r="BU124">
        <v>5.5068522730770494E-2</v>
      </c>
      <c r="BV124">
        <v>6.6250382142924544E-2</v>
      </c>
      <c r="BX124">
        <f t="shared" si="5"/>
        <v>14.712845412632046</v>
      </c>
    </row>
    <row r="125" spans="68:76">
      <c r="BP125">
        <v>1.82683592760855</v>
      </c>
      <c r="BQ125" s="20">
        <v>2.3020629109673247E-3</v>
      </c>
      <c r="BR125">
        <v>5.3436098618839488E-2</v>
      </c>
      <c r="BS125">
        <v>4.1443759022842051E-2</v>
      </c>
      <c r="BT125">
        <v>3.2704294606175688E-2</v>
      </c>
      <c r="BU125">
        <v>4.90314266479044E-2</v>
      </c>
      <c r="BV125">
        <v>6.3186211743301746E-2</v>
      </c>
      <c r="BX125">
        <f t="shared" si="5"/>
        <v>15.269909083408898</v>
      </c>
    </row>
    <row r="126" spans="68:76">
      <c r="BP126">
        <v>-0.39999999999999991</v>
      </c>
      <c r="BQ126" s="20" t="e">
        <v>#DIV/0!</v>
      </c>
      <c r="BR126" t="e">
        <v>#DIV/0!</v>
      </c>
      <c r="BS126" t="e">
        <v>#DIV/0!</v>
      </c>
      <c r="BT126" t="e">
        <v>#DIV/0!</v>
      </c>
      <c r="BU126" t="e">
        <v>#DIV/0!</v>
      </c>
      <c r="BV126" t="e">
        <v>#DIV/0!</v>
      </c>
    </row>
    <row r="127" spans="68:76">
      <c r="BP127">
        <v>-0.39999999999999991</v>
      </c>
      <c r="BQ127" s="20" t="e">
        <v>#DIV/0!</v>
      </c>
      <c r="BR127" t="e">
        <v>#DIV/0!</v>
      </c>
      <c r="BS127" t="e">
        <v>#DIV/0!</v>
      </c>
      <c r="BT127" t="e">
        <v>#DIV/0!</v>
      </c>
      <c r="BU127" t="e">
        <v>#DIV/0!</v>
      </c>
      <c r="BV127" t="e">
        <v>#DIV/0!</v>
      </c>
    </row>
    <row r="128" spans="68:76">
      <c r="BP128">
        <v>-0.39999999999999991</v>
      </c>
      <c r="BQ128" s="20" t="e">
        <v>#DIV/0!</v>
      </c>
      <c r="BR128" t="e">
        <v>#DIV/0!</v>
      </c>
      <c r="BS128" t="e">
        <v>#DIV/0!</v>
      </c>
      <c r="BT128" t="e">
        <v>#DIV/0!</v>
      </c>
      <c r="BU128" t="e">
        <v>#DIV/0!</v>
      </c>
      <c r="BV128" t="e">
        <v>#DIV/0!</v>
      </c>
    </row>
    <row r="129" spans="68:76">
      <c r="BP129">
        <v>-0.39999999999999991</v>
      </c>
      <c r="BQ129" s="20" t="e">
        <v>#DIV/0!</v>
      </c>
      <c r="BR129" t="e">
        <v>#DIV/0!</v>
      </c>
      <c r="BS129" t="e">
        <v>#DIV/0!</v>
      </c>
      <c r="BT129" t="e">
        <v>#DIV/0!</v>
      </c>
      <c r="BU129" t="e">
        <v>#DIV/0!</v>
      </c>
      <c r="BV129" t="e">
        <v>#DIV/0!</v>
      </c>
    </row>
    <row r="130" spans="68:76">
      <c r="BP130">
        <v>-0.39999999999999991</v>
      </c>
      <c r="BQ130" s="20" t="e">
        <v>#DIV/0!</v>
      </c>
      <c r="BR130" t="e">
        <v>#DIV/0!</v>
      </c>
      <c r="BS130" t="e">
        <v>#DIV/0!</v>
      </c>
      <c r="BT130" t="e">
        <v>#DIV/0!</v>
      </c>
      <c r="BU130" t="e">
        <v>#DIV/0!</v>
      </c>
      <c r="BV130" t="e">
        <v>#DIV/0!</v>
      </c>
    </row>
    <row r="131" spans="68:76">
      <c r="BP131">
        <v>-0.39999999999999991</v>
      </c>
      <c r="BQ131" s="20" t="e">
        <v>#DIV/0!</v>
      </c>
      <c r="BR131" t="e">
        <v>#DIV/0!</v>
      </c>
      <c r="BS131" t="e">
        <v>#DIV/0!</v>
      </c>
      <c r="BT131" t="e">
        <v>#DIV/0!</v>
      </c>
      <c r="BU131" t="e">
        <v>#DIV/0!</v>
      </c>
      <c r="BV131" t="e">
        <v>#DIV/0!</v>
      </c>
    </row>
    <row r="132" spans="68:76">
      <c r="BP132">
        <v>-0.39999999999999991</v>
      </c>
      <c r="BQ132" s="20" t="e">
        <v>#DIV/0!</v>
      </c>
      <c r="BR132" t="e">
        <v>#DIV/0!</v>
      </c>
      <c r="BS132" t="e">
        <v>#DIV/0!</v>
      </c>
      <c r="BT132" t="e">
        <v>#DIV/0!</v>
      </c>
      <c r="BU132" t="e">
        <v>#DIV/0!</v>
      </c>
      <c r="BV132" t="e">
        <v>#DIV/0!</v>
      </c>
    </row>
    <row r="133" spans="68:76">
      <c r="BP133">
        <v>-0.39999999999999991</v>
      </c>
      <c r="BQ133" s="20" t="e">
        <v>#DIV/0!</v>
      </c>
      <c r="BR133" t="e">
        <v>#DIV/0!</v>
      </c>
      <c r="BS133" t="e">
        <v>#DIV/0!</v>
      </c>
      <c r="BT133" t="e">
        <v>#DIV/0!</v>
      </c>
      <c r="BU133" t="e">
        <v>#DIV/0!</v>
      </c>
      <c r="BV133" t="e">
        <v>#DIV/0!</v>
      </c>
    </row>
    <row r="134" spans="68:76">
      <c r="BP134">
        <v>-0.39999999999999991</v>
      </c>
      <c r="BQ134" s="20" t="e">
        <v>#DIV/0!</v>
      </c>
      <c r="BR134" t="e">
        <v>#DIV/0!</v>
      </c>
      <c r="BS134" t="e">
        <v>#DIV/0!</v>
      </c>
      <c r="BT134" t="e">
        <v>#DIV/0!</v>
      </c>
      <c r="BU134" t="e">
        <v>#DIV/0!</v>
      </c>
      <c r="BV134" t="e">
        <v>#DIV/0!</v>
      </c>
    </row>
    <row r="135" spans="68:76">
      <c r="BP135">
        <v>-0.39999999999999991</v>
      </c>
      <c r="BQ135" s="20" t="e">
        <v>#DIV/0!</v>
      </c>
      <c r="BR135" t="e">
        <v>#DIV/0!</v>
      </c>
      <c r="BS135" t="e">
        <v>#DIV/0!</v>
      </c>
      <c r="BT135" t="e">
        <v>#DIV/0!</v>
      </c>
      <c r="BU135" t="e">
        <v>#DIV/0!</v>
      </c>
      <c r="BV135" t="e">
        <v>#DIV/0!</v>
      </c>
    </row>
    <row r="136" spans="68:76">
      <c r="BP136">
        <v>-0.39999999999999991</v>
      </c>
      <c r="BQ136" s="20" t="e">
        <v>#DIV/0!</v>
      </c>
      <c r="BR136" t="e">
        <v>#DIV/0!</v>
      </c>
      <c r="BS136" t="e">
        <v>#DIV/0!</v>
      </c>
      <c r="BT136" t="e">
        <v>#DIV/0!</v>
      </c>
      <c r="BU136" t="e">
        <v>#DIV/0!</v>
      </c>
      <c r="BV136" t="e">
        <v>#DIV/0!</v>
      </c>
    </row>
    <row r="137" spans="68:76">
      <c r="BP137">
        <v>-0.39999999999999991</v>
      </c>
      <c r="BQ137" s="20" t="e">
        <v>#DIV/0!</v>
      </c>
      <c r="BR137" t="e">
        <v>#DIV/0!</v>
      </c>
      <c r="BS137" t="e">
        <v>#DIV/0!</v>
      </c>
      <c r="BT137" t="e">
        <v>#DIV/0!</v>
      </c>
      <c r="BU137" t="e">
        <v>#DIV/0!</v>
      </c>
      <c r="BV137" t="e">
        <v>#DIV/0!</v>
      </c>
    </row>
    <row r="138" spans="68:76">
      <c r="BP138">
        <v>-0.39999999999999991</v>
      </c>
      <c r="BQ138" s="20" t="e">
        <v>#DIV/0!</v>
      </c>
      <c r="BR138" t="e">
        <v>#DIV/0!</v>
      </c>
      <c r="BS138" t="e">
        <v>#DIV/0!</v>
      </c>
      <c r="BT138" t="e">
        <v>#DIV/0!</v>
      </c>
      <c r="BU138" t="e">
        <v>#DIV/0!</v>
      </c>
      <c r="BV138" t="e">
        <v>#DIV/0!</v>
      </c>
    </row>
    <row r="139" spans="68:76">
      <c r="BP139">
        <v>-0.39999999999999991</v>
      </c>
      <c r="BQ139" s="20" t="e">
        <v>#DIV/0!</v>
      </c>
      <c r="BR139" t="e">
        <v>#DIV/0!</v>
      </c>
      <c r="BS139" t="e">
        <v>#DIV/0!</v>
      </c>
      <c r="BT139" t="e">
        <v>#DIV/0!</v>
      </c>
      <c r="BU139" t="e">
        <v>#DIV/0!</v>
      </c>
      <c r="BV139" t="e">
        <v>#DIV/0!</v>
      </c>
    </row>
    <row r="140" spans="68:76">
      <c r="BP140">
        <v>-0.39999999999999991</v>
      </c>
      <c r="BQ140" s="20" t="e">
        <v>#DIV/0!</v>
      </c>
      <c r="BR140" t="e">
        <v>#DIV/0!</v>
      </c>
      <c r="BS140" t="e">
        <v>#DIV/0!</v>
      </c>
      <c r="BT140" t="e">
        <v>#DIV/0!</v>
      </c>
      <c r="BU140" t="e">
        <v>#DIV/0!</v>
      </c>
      <c r="BV140" t="e">
        <v>#DIV/0!</v>
      </c>
    </row>
    <row r="141" spans="68:76">
      <c r="BP141">
        <v>0.27298288665956139</v>
      </c>
      <c r="BQ141" s="20">
        <v>9.3197917962375684E-2</v>
      </c>
      <c r="BR141">
        <v>1.8447417983229371</v>
      </c>
      <c r="BS141">
        <v>1.4089838647621884</v>
      </c>
      <c r="BT141">
        <v>0.8433746183619214</v>
      </c>
      <c r="BU141">
        <v>0.60856999438456516</v>
      </c>
      <c r="BV141">
        <v>0.48972263708285968</v>
      </c>
      <c r="BX141">
        <f t="shared" ref="BX141:BX161" si="6">1/(BQ141+BV141)</f>
        <v>1.7154996360051136</v>
      </c>
    </row>
    <row r="142" spans="68:76">
      <c r="BP142">
        <v>-5.2579774938726231E-2</v>
      </c>
      <c r="BQ142" s="20">
        <v>1.1460310206844185E-2</v>
      </c>
      <c r="BR142">
        <v>1.3573001856636693</v>
      </c>
      <c r="BS142">
        <v>1.1632989792628954</v>
      </c>
      <c r="BT142">
        <v>0.4069864142555813</v>
      </c>
      <c r="BU142">
        <v>0.29822681256295958</v>
      </c>
      <c r="BV142">
        <v>0.18494301199597746</v>
      </c>
      <c r="BX142">
        <f t="shared" si="6"/>
        <v>5.0915635681932141</v>
      </c>
    </row>
    <row r="143" spans="68:76">
      <c r="BP143">
        <v>0.3346011241562048</v>
      </c>
      <c r="BQ143" s="20">
        <v>3.9106555015505091E-2</v>
      </c>
      <c r="BR143">
        <v>0.79306449115457456</v>
      </c>
      <c r="BS143">
        <v>0.73030035540756266</v>
      </c>
      <c r="BT143">
        <v>0.47243256450678234</v>
      </c>
      <c r="BU143">
        <v>0.32258509541187042</v>
      </c>
      <c r="BV143">
        <v>0.27175005696535215</v>
      </c>
      <c r="BX143">
        <f t="shared" si="6"/>
        <v>3.2169172584998149</v>
      </c>
    </row>
    <row r="144" spans="68:76">
      <c r="BP144">
        <v>-7.1670513479293874E-3</v>
      </c>
      <c r="BQ144" s="20">
        <v>1.3248900519831627E-2</v>
      </c>
      <c r="BR144">
        <v>1.3976699689343617</v>
      </c>
      <c r="BS144">
        <v>0.95431184779923606</v>
      </c>
      <c r="BT144">
        <v>0.36721979940234373</v>
      </c>
      <c r="BU144">
        <v>0.23292018030070905</v>
      </c>
      <c r="BV144">
        <v>0.17492312077023092</v>
      </c>
      <c r="BX144">
        <f t="shared" si="6"/>
        <v>5.3142863277135373</v>
      </c>
    </row>
    <row r="145" spans="68:76">
      <c r="BP145">
        <v>0.26437829761156872</v>
      </c>
      <c r="BQ145" s="20">
        <v>2.6225735673023033E-2</v>
      </c>
      <c r="BR145">
        <v>0.75291040093632799</v>
      </c>
      <c r="BS145">
        <v>0.6295087662554727</v>
      </c>
      <c r="BT145">
        <v>0.37706175973497735</v>
      </c>
      <c r="BU145">
        <v>0.25279789291537785</v>
      </c>
      <c r="BV145">
        <v>0.20776122827966456</v>
      </c>
      <c r="BX145">
        <f t="shared" si="6"/>
        <v>4.2737423619984281</v>
      </c>
    </row>
    <row r="146" spans="68:76">
      <c r="BP146">
        <v>0.33126053148971635</v>
      </c>
      <c r="BQ146" s="20">
        <v>1.92673379737936E-2</v>
      </c>
      <c r="BR146">
        <v>0.5546276221982902</v>
      </c>
      <c r="BS146">
        <v>0.48279766752727232</v>
      </c>
      <c r="BT146">
        <v>0.32461801347728092</v>
      </c>
      <c r="BU146">
        <v>0.19592003796408633</v>
      </c>
      <c r="BV146">
        <v>0.17268938349894011</v>
      </c>
      <c r="BX146">
        <f t="shared" si="6"/>
        <v>5.2095076032127583</v>
      </c>
    </row>
    <row r="147" spans="68:76">
      <c r="BP147">
        <v>0.17608762930875166</v>
      </c>
      <c r="BQ147" s="20">
        <v>6.1056966173368497E-2</v>
      </c>
      <c r="BR147">
        <v>1.2854848963969825</v>
      </c>
      <c r="BS147">
        <v>1.1627168269314698</v>
      </c>
      <c r="BT147">
        <v>0.72190561457009272</v>
      </c>
      <c r="BU147">
        <v>0.43861684323235645</v>
      </c>
      <c r="BV147">
        <v>0.34290661753598684</v>
      </c>
      <c r="BX147">
        <f t="shared" si="6"/>
        <v>2.4754706620275018</v>
      </c>
    </row>
    <row r="148" spans="68:76">
      <c r="BP148">
        <v>0.31371177632864389</v>
      </c>
      <c r="BQ148" s="20">
        <v>3.7555106223349344E-2</v>
      </c>
      <c r="BR148">
        <v>1.4511894104157836</v>
      </c>
      <c r="BS148">
        <v>1.0743113191490379</v>
      </c>
      <c r="BT148">
        <v>0.63098233363296252</v>
      </c>
      <c r="BU148">
        <v>0.47803581831421871</v>
      </c>
      <c r="BV148">
        <v>0.38629165343008393</v>
      </c>
      <c r="BX148">
        <f t="shared" si="6"/>
        <v>2.3593432702367947</v>
      </c>
    </row>
    <row r="149" spans="68:76">
      <c r="BP149">
        <v>0.47203693495738519</v>
      </c>
      <c r="BQ149" s="20">
        <v>7.4581142713506715E-2</v>
      </c>
      <c r="BR149">
        <v>1.2238058164992793</v>
      </c>
      <c r="BS149">
        <v>1.0572500498948303</v>
      </c>
      <c r="BT149">
        <v>0.82381845934896514</v>
      </c>
      <c r="BU149">
        <v>0.52786803136877747</v>
      </c>
      <c r="BV149">
        <v>0.47722009084660166</v>
      </c>
      <c r="BX149">
        <f t="shared" si="6"/>
        <v>1.8122467641984146</v>
      </c>
    </row>
    <row r="150" spans="68:76">
      <c r="BP150">
        <v>0.42420048192000781</v>
      </c>
      <c r="BQ150" s="20">
        <v>3.7745325470612399E-2</v>
      </c>
      <c r="BR150">
        <v>1.0109375263056546</v>
      </c>
      <c r="BS150">
        <v>0.85616896280229959</v>
      </c>
      <c r="BT150">
        <v>0.60938395645228516</v>
      </c>
      <c r="BU150">
        <v>0.4376303483781866</v>
      </c>
      <c r="BV150">
        <v>0.35765259843935943</v>
      </c>
      <c r="BX150">
        <f t="shared" si="6"/>
        <v>2.5290977507198296</v>
      </c>
    </row>
    <row r="151" spans="68:76">
      <c r="BP151">
        <v>0.53193053895216447</v>
      </c>
      <c r="BQ151" s="20">
        <v>3.4905870663337585E-2</v>
      </c>
      <c r="BR151">
        <v>0.71953675657603022</v>
      </c>
      <c r="BS151">
        <v>0.50921519117497049</v>
      </c>
      <c r="BT151">
        <v>0.32339711966825829</v>
      </c>
      <c r="BU151">
        <v>0.26282163743390513</v>
      </c>
      <c r="BV151">
        <v>0.24180098770834119</v>
      </c>
      <c r="BX151">
        <f t="shared" si="6"/>
        <v>3.6139328308833529</v>
      </c>
    </row>
    <row r="152" spans="68:76">
      <c r="BP152">
        <v>0.33691236040196526</v>
      </c>
      <c r="BQ152" s="20">
        <v>2.0288576859943473E-2</v>
      </c>
      <c r="BR152">
        <v>0.59890296525058739</v>
      </c>
      <c r="BS152">
        <v>0.41736366302901479</v>
      </c>
      <c r="BT152">
        <v>0.24828308422567474</v>
      </c>
      <c r="BU152">
        <v>0.17634925640290838</v>
      </c>
      <c r="BV152">
        <v>0.15116766419672689</v>
      </c>
      <c r="BX152">
        <f t="shared" si="6"/>
        <v>5.8323919493223704</v>
      </c>
    </row>
    <row r="153" spans="68:76">
      <c r="BP153">
        <v>0.41505152795105626</v>
      </c>
      <c r="BQ153" s="20">
        <v>1.2067492314983474E-2</v>
      </c>
      <c r="BR153">
        <v>0.42942181969472432</v>
      </c>
      <c r="BS153">
        <v>0.30266621961741474</v>
      </c>
      <c r="BT153">
        <v>0.18052485380602803</v>
      </c>
      <c r="BU153">
        <v>0.13050263133087753</v>
      </c>
      <c r="BV153">
        <v>0.11702451146666223</v>
      </c>
      <c r="BX153">
        <f t="shared" si="6"/>
        <v>7.7464131836659895</v>
      </c>
    </row>
    <row r="154" spans="68:76">
      <c r="BP154">
        <v>0.56951517832291843</v>
      </c>
      <c r="BQ154" s="20">
        <v>9.7488793757650755E-3</v>
      </c>
      <c r="BR154">
        <v>0.32018798806857041</v>
      </c>
      <c r="BS154">
        <v>0.22603956994301397</v>
      </c>
      <c r="BT154">
        <v>0.13946571424508802</v>
      </c>
      <c r="BU154">
        <v>0.1082262620152992</v>
      </c>
      <c r="BV154">
        <v>0.10326457205506986</v>
      </c>
      <c r="BX154">
        <f t="shared" si="6"/>
        <v>8.8485042031656498</v>
      </c>
    </row>
    <row r="155" spans="68:76">
      <c r="BP155">
        <v>0.62908240845257701</v>
      </c>
      <c r="BQ155" s="20">
        <v>6.5388479228314055E-3</v>
      </c>
      <c r="BR155">
        <v>0.29581810530220076</v>
      </c>
      <c r="BS155">
        <v>0.21241798715229218</v>
      </c>
      <c r="BT155">
        <v>0.12961658397028089</v>
      </c>
      <c r="BU155">
        <v>0.10262503886641829</v>
      </c>
      <c r="BV155">
        <v>9.8971172536175545E-2</v>
      </c>
      <c r="BX155">
        <f t="shared" si="6"/>
        <v>9.4777727807239192</v>
      </c>
    </row>
    <row r="156" spans="68:76">
      <c r="BP156">
        <v>0.76322089649348213</v>
      </c>
      <c r="BQ156" s="20">
        <v>4.5382983502513866E-3</v>
      </c>
      <c r="BR156">
        <v>0.24210502150168078</v>
      </c>
      <c r="BS156">
        <v>0.18032950979737508</v>
      </c>
      <c r="BT156">
        <v>0.1148220151118242</v>
      </c>
      <c r="BU156">
        <v>9.3330093202834433E-2</v>
      </c>
      <c r="BV156">
        <v>9.2099638364212782E-2</v>
      </c>
      <c r="BX156">
        <f t="shared" si="6"/>
        <v>10.347903049241388</v>
      </c>
    </row>
    <row r="157" spans="68:76">
      <c r="BP157">
        <v>0.48443942776489002</v>
      </c>
      <c r="BQ157" s="20">
        <v>2.3209395052290097E-2</v>
      </c>
      <c r="BR157">
        <v>0.47617636693297993</v>
      </c>
      <c r="BS157">
        <v>0.35807611535887196</v>
      </c>
      <c r="BT157">
        <v>0.22871673197164216</v>
      </c>
      <c r="BU157">
        <v>0.17127684651075969</v>
      </c>
      <c r="BV157">
        <v>0.15813299515678547</v>
      </c>
      <c r="BX157">
        <f t="shared" si="6"/>
        <v>5.5144304585765491</v>
      </c>
    </row>
    <row r="158" spans="68:76">
      <c r="BP158">
        <v>0.72378405835628423</v>
      </c>
      <c r="BQ158" s="20">
        <v>1.0278041961226335E-2</v>
      </c>
      <c r="BR158">
        <v>0.21869850807983074</v>
      </c>
      <c r="BS158">
        <v>0.17685996854761366</v>
      </c>
      <c r="BT158">
        <v>0.12372553262117979</v>
      </c>
      <c r="BU158">
        <v>9.7709547920298359E-2</v>
      </c>
      <c r="BV158">
        <v>9.591783754610167E-2</v>
      </c>
      <c r="BX158">
        <f t="shared" si="6"/>
        <v>9.4165612134790546</v>
      </c>
    </row>
    <row r="159" spans="68:76">
      <c r="BP159">
        <v>0.93844328856358072</v>
      </c>
      <c r="BQ159" s="20">
        <v>7.3259509432248345E-3</v>
      </c>
      <c r="BR159">
        <v>0.16948899897763445</v>
      </c>
      <c r="BS159">
        <v>0.12971648710949574</v>
      </c>
      <c r="BT159">
        <v>8.8798188420461679E-2</v>
      </c>
      <c r="BU159">
        <v>7.9061723333431769E-2</v>
      </c>
      <c r="BV159">
        <v>8.3937847739158092E-2</v>
      </c>
      <c r="BX159">
        <f t="shared" si="6"/>
        <v>10.957247171797098</v>
      </c>
    </row>
    <row r="160" spans="68:76">
      <c r="BP160">
        <v>0.9889267558975372</v>
      </c>
      <c r="BQ160" s="20">
        <v>5.5069318839190834E-3</v>
      </c>
      <c r="BR160">
        <v>0.16858809881020895</v>
      </c>
      <c r="BS160">
        <v>0.12431143714701444</v>
      </c>
      <c r="BT160">
        <v>8.3051742733223188E-2</v>
      </c>
      <c r="BU160">
        <v>7.5967270109682419E-2</v>
      </c>
      <c r="BV160">
        <v>8.1619020062039319E-2</v>
      </c>
      <c r="BX160">
        <f t="shared" si="6"/>
        <v>11.477636429387536</v>
      </c>
    </row>
    <row r="161" spans="68:76">
      <c r="BP161">
        <v>1.0226283989859737</v>
      </c>
      <c r="BQ161" s="20">
        <v>4.6240465957484246E-2</v>
      </c>
      <c r="BR161">
        <v>0.39218399342795673</v>
      </c>
      <c r="BS161">
        <v>0.38106563491780754</v>
      </c>
      <c r="BT161">
        <v>0.33684683231137458</v>
      </c>
      <c r="BU161">
        <v>0.30206177297030529</v>
      </c>
      <c r="BV161">
        <v>0.29528202204368093</v>
      </c>
      <c r="BX161">
        <f t="shared" si="6"/>
        <v>2.9280648716654589</v>
      </c>
    </row>
    <row r="162" spans="68:76" s="25" customFormat="1">
      <c r="BP162" s="25">
        <v>0.89580586295191189</v>
      </c>
      <c r="BQ162" s="24">
        <v>3.1469021344098368E-2</v>
      </c>
      <c r="BR162" s="25">
        <v>0.43528115889061669</v>
      </c>
      <c r="BS162" s="25">
        <v>0.38322271082951931</v>
      </c>
      <c r="BT162" s="25">
        <v>0.29486942186991499</v>
      </c>
      <c r="BU162" s="25">
        <v>0.26311659569723927</v>
      </c>
      <c r="BV162" s="25">
        <v>0.26197357470821825</v>
      </c>
    </row>
    <row r="163" spans="68:76" s="25" customFormat="1">
      <c r="BP163" s="25">
        <v>1.4014141437797445</v>
      </c>
      <c r="BQ163" s="24">
        <v>4.0506500585878444E-2</v>
      </c>
      <c r="BR163" s="25">
        <v>0.351173956272816</v>
      </c>
      <c r="BS163" s="25">
        <v>0.33482472188090578</v>
      </c>
      <c r="BT163" s="25">
        <v>0.31234354417994148</v>
      </c>
      <c r="BU163" s="25">
        <v>0.34534728678402521</v>
      </c>
      <c r="BV163" s="25">
        <v>0.36422243762599094</v>
      </c>
    </row>
    <row r="164" spans="68:76" s="25" customFormat="1">
      <c r="BP164" s="25">
        <v>0.91431482666701869</v>
      </c>
      <c r="BQ164" s="24">
        <v>7.2456948404246116E-2</v>
      </c>
      <c r="BR164" s="25">
        <v>0.56518494899914173</v>
      </c>
      <c r="BS164" s="25">
        <v>0.4886610528309851</v>
      </c>
      <c r="BT164" s="25">
        <v>0.36946772424401642</v>
      </c>
      <c r="BU164" s="25">
        <v>0.34179605297089044</v>
      </c>
      <c r="BV164" s="25">
        <v>0.34611157189343694</v>
      </c>
    </row>
    <row r="165" spans="68:76">
      <c r="BP165">
        <v>0.4800383827530057</v>
      </c>
      <c r="BQ165" s="20">
        <v>2.0336039993387588E-2</v>
      </c>
      <c r="BR165">
        <v>0.51541821539497079</v>
      </c>
      <c r="BS165">
        <v>0.42892404459569761</v>
      </c>
      <c r="BT165">
        <v>0.27502439968945402</v>
      </c>
      <c r="BU165">
        <v>0.20388298083794754</v>
      </c>
      <c r="BV165">
        <v>0.18684587931842267</v>
      </c>
      <c r="BX165">
        <f t="shared" ref="BX165:BX175" si="7">1/(BQ165+BV165)</f>
        <v>4.8266760116986509</v>
      </c>
    </row>
    <row r="166" spans="68:76">
      <c r="BP166">
        <v>0.45533952953173329</v>
      </c>
      <c r="BQ166" s="20">
        <v>7.2573858161739026E-3</v>
      </c>
      <c r="BR166">
        <v>0.34295460640340325</v>
      </c>
      <c r="BS166">
        <v>0.29007891381495354</v>
      </c>
      <c r="BT166">
        <v>0.16444525415455913</v>
      </c>
      <c r="BU166">
        <v>0.11786298273573084</v>
      </c>
      <c r="BV166">
        <v>0.11145111101416738</v>
      </c>
      <c r="BX166">
        <f t="shared" si="7"/>
        <v>8.42399682163615</v>
      </c>
    </row>
    <row r="167" spans="68:76">
      <c r="BP167">
        <v>0.85013959362985747</v>
      </c>
      <c r="BQ167" s="20">
        <v>1.2722611896376641E-3</v>
      </c>
      <c r="BR167">
        <v>0.2586231187183739</v>
      </c>
      <c r="BS167">
        <v>0.19404459364398216</v>
      </c>
      <c r="BT167">
        <v>0.10286316247100025</v>
      </c>
      <c r="BU167">
        <v>8.562153594401381E-2</v>
      </c>
      <c r="BV167">
        <v>8.546648891244582E-2</v>
      </c>
      <c r="BX167">
        <f t="shared" si="7"/>
        <v>11.528872606800219</v>
      </c>
    </row>
    <row r="168" spans="68:76">
      <c r="BP168">
        <v>0.81214732608384343</v>
      </c>
      <c r="BQ168" s="20">
        <v>4.6605963840095528E-3</v>
      </c>
      <c r="BR168">
        <v>0.20134714085514446</v>
      </c>
      <c r="BS168">
        <v>0.16800461646748971</v>
      </c>
      <c r="BT168">
        <v>0.11259409515539823</v>
      </c>
      <c r="BU168">
        <v>9.1444093950145161E-2</v>
      </c>
      <c r="BV168">
        <v>9.0615569530073978E-2</v>
      </c>
      <c r="BX168">
        <f t="shared" si="7"/>
        <v>10.495804385136179</v>
      </c>
    </row>
    <row r="169" spans="68:76">
      <c r="BP169">
        <v>0.89215473063416328</v>
      </c>
      <c r="BQ169" s="20">
        <v>3.0208512261674248E-3</v>
      </c>
      <c r="BR169">
        <v>0.19505386860427834</v>
      </c>
      <c r="BS169">
        <v>0.15852996701769184</v>
      </c>
      <c r="BT169">
        <v>0.10294386335209404</v>
      </c>
      <c r="BU169">
        <v>8.7511662507033308E-2</v>
      </c>
      <c r="BV169">
        <v>8.642412389706941E-2</v>
      </c>
      <c r="BX169">
        <f t="shared" si="7"/>
        <v>11.180057891706102</v>
      </c>
    </row>
    <row r="170" spans="68:76">
      <c r="BP170">
        <v>0.41981438633206891</v>
      </c>
      <c r="BQ170" s="20">
        <v>4.9085670696793399E-2</v>
      </c>
      <c r="BR170">
        <v>0.6738953531565145</v>
      </c>
      <c r="BS170">
        <v>0.47867806595734891</v>
      </c>
      <c r="BT170">
        <v>0.27838063286574255</v>
      </c>
      <c r="BU170">
        <v>0.21607372742392061</v>
      </c>
      <c r="BV170">
        <v>0.20040088519377355</v>
      </c>
      <c r="BX170">
        <f t="shared" si="7"/>
        <v>4.0082320124641626</v>
      </c>
    </row>
    <row r="171" spans="68:76">
      <c r="BP171">
        <v>0.66771889170932641</v>
      </c>
      <c r="BQ171" s="20">
        <v>2.0390200592786314E-2</v>
      </c>
      <c r="BR171">
        <v>0.32858977554258356</v>
      </c>
      <c r="BS171">
        <v>0.22583356803325863</v>
      </c>
      <c r="BT171">
        <v>0.13643771880989042</v>
      </c>
      <c r="BU171">
        <v>0.12165948760946442</v>
      </c>
      <c r="BV171">
        <v>0.12137278087421069</v>
      </c>
      <c r="BX171">
        <f t="shared" si="7"/>
        <v>7.054027713383018</v>
      </c>
    </row>
    <row r="172" spans="68:76">
      <c r="BP172">
        <v>0.92832515321148068</v>
      </c>
      <c r="BQ172" s="20">
        <v>8.183153494281328E-3</v>
      </c>
      <c r="BR172">
        <v>0.16565621891762064</v>
      </c>
      <c r="BS172">
        <v>0.12848173428506984</v>
      </c>
      <c r="BT172">
        <v>8.4400243244125733E-2</v>
      </c>
      <c r="BU172">
        <v>7.7468043745581985E-2</v>
      </c>
      <c r="BV172">
        <v>8.3298325079606883E-2</v>
      </c>
      <c r="BX172">
        <f t="shared" si="7"/>
        <v>10.931174436498805</v>
      </c>
    </row>
    <row r="173" spans="68:76">
      <c r="BP173">
        <v>0.51679627412465612</v>
      </c>
      <c r="BQ173" s="20">
        <v>3.0085978804523756E-2</v>
      </c>
      <c r="BR173">
        <v>0.51030047595603722</v>
      </c>
      <c r="BS173">
        <v>0.46960871926547465</v>
      </c>
      <c r="BT173">
        <v>0.32926984041943957</v>
      </c>
      <c r="BU173">
        <v>0.23225961153485844</v>
      </c>
      <c r="BV173">
        <v>0.21792560703972416</v>
      </c>
      <c r="BX173">
        <f t="shared" si="7"/>
        <v>4.03206969785679</v>
      </c>
    </row>
    <row r="174" spans="68:76">
      <c r="BP174">
        <v>0.77662993299647098</v>
      </c>
      <c r="BQ174" s="20">
        <v>5.7706857529786545E-3</v>
      </c>
      <c r="BR174">
        <v>0.21259559902924124</v>
      </c>
      <c r="BS174">
        <v>0.16720386975134449</v>
      </c>
      <c r="BT174">
        <v>0.10248621624616856</v>
      </c>
      <c r="BU174">
        <v>8.5563179311263823E-2</v>
      </c>
      <c r="BV174">
        <v>8.9658116320572662E-2</v>
      </c>
      <c r="BX174">
        <f t="shared" si="7"/>
        <v>10.479016589029952</v>
      </c>
    </row>
    <row r="175" spans="68:76">
      <c r="BP175">
        <v>0.94940364502715946</v>
      </c>
      <c r="BQ175" s="20">
        <v>4.1107264074889968E-3</v>
      </c>
      <c r="BR175">
        <v>0.17972198830568661</v>
      </c>
      <c r="BS175">
        <v>0.13544638731428979</v>
      </c>
      <c r="BT175">
        <v>8.4359097179016893E-2</v>
      </c>
      <c r="BU175">
        <v>7.6126001083079264E-2</v>
      </c>
      <c r="BV175">
        <v>8.2208157775459451E-2</v>
      </c>
      <c r="BX175">
        <f t="shared" si="7"/>
        <v>11.584950494500731</v>
      </c>
    </row>
    <row r="176" spans="68:76">
      <c r="BP176" t="e">
        <v>#DIV/0!</v>
      </c>
      <c r="BQ176" s="20" t="e">
        <v>#DIV/0!</v>
      </c>
      <c r="BR176" t="e">
        <v>#DIV/0!</v>
      </c>
      <c r="BS176" t="e">
        <v>#DIV/0!</v>
      </c>
      <c r="BT176" t="e">
        <v>#DIV/0!</v>
      </c>
      <c r="BU176" t="e">
        <v>#DIV/0!</v>
      </c>
      <c r="BV176" t="e">
        <v>#DIV/0!</v>
      </c>
    </row>
    <row r="177" spans="68:76">
      <c r="BP177" t="e">
        <v>#DIV/0!</v>
      </c>
      <c r="BQ177" s="20" t="e">
        <v>#DIV/0!</v>
      </c>
      <c r="BR177" t="e">
        <v>#DIV/0!</v>
      </c>
      <c r="BS177" t="e">
        <v>#DIV/0!</v>
      </c>
      <c r="BT177" t="e">
        <v>#DIV/0!</v>
      </c>
      <c r="BU177" t="e">
        <v>#DIV/0!</v>
      </c>
      <c r="BV177" t="e">
        <v>#DIV/0!</v>
      </c>
    </row>
    <row r="178" spans="68:76">
      <c r="BP178">
        <v>0.61000076552068827</v>
      </c>
      <c r="BQ178" s="20">
        <v>5.9437776683519621E-2</v>
      </c>
      <c r="BR178">
        <v>0.20538528248758639</v>
      </c>
      <c r="BS178">
        <v>0.29786953074210865</v>
      </c>
      <c r="BT178">
        <v>0.20855966363797845</v>
      </c>
      <c r="BU178">
        <v>0.17034741331157074</v>
      </c>
      <c r="BV178">
        <v>0.15431547605445223</v>
      </c>
      <c r="BX178">
        <f t="shared" ref="BX178:BX184" si="8">1/(BQ178+BV178)</f>
        <v>4.6782913812583899</v>
      </c>
    </row>
    <row r="179" spans="68:76">
      <c r="BP179">
        <v>0.69169666181638023</v>
      </c>
      <c r="BQ179" s="20">
        <v>4.2050950410207767E-2</v>
      </c>
      <c r="BR179">
        <v>0.1714076872623847</v>
      </c>
      <c r="BS179">
        <v>0.23213450492847332</v>
      </c>
      <c r="BT179">
        <v>0.16051776656969727</v>
      </c>
      <c r="BU179">
        <v>0.13605180242427492</v>
      </c>
      <c r="BV179">
        <v>0.13060103130971287</v>
      </c>
      <c r="BX179">
        <f t="shared" si="8"/>
        <v>5.7919983891190965</v>
      </c>
    </row>
    <row r="180" spans="68:76">
      <c r="BP180">
        <v>1.0148144449929783</v>
      </c>
      <c r="BQ180" s="20">
        <v>2.9457060431793917E-3</v>
      </c>
      <c r="BR180">
        <v>0.136450579633207</v>
      </c>
      <c r="BS180">
        <v>0.13079419959105437</v>
      </c>
      <c r="BT180">
        <v>8.1947457957569039E-2</v>
      </c>
      <c r="BU180">
        <v>7.06564810182332E-2</v>
      </c>
      <c r="BV180">
        <v>8.0242406684771089E-2</v>
      </c>
      <c r="BX180">
        <f t="shared" si="8"/>
        <v>12.020948272625118</v>
      </c>
    </row>
    <row r="181" spans="68:76">
      <c r="BP181">
        <v>0.75153921811768654</v>
      </c>
      <c r="BQ181" s="20">
        <v>1.1127422517386789E-2</v>
      </c>
      <c r="BR181">
        <v>0.13120085731395184</v>
      </c>
      <c r="BS181">
        <v>0.16554585748980363</v>
      </c>
      <c r="BT181">
        <v>0.11223396828330712</v>
      </c>
      <c r="BU181">
        <v>9.1130940695610466E-2</v>
      </c>
      <c r="BV181">
        <v>9.3004455872879824E-2</v>
      </c>
      <c r="BX181">
        <f t="shared" si="8"/>
        <v>9.6032071586396324</v>
      </c>
    </row>
    <row r="182" spans="68:76">
      <c r="BP182">
        <v>0.3304251038099344</v>
      </c>
      <c r="BQ182" s="20">
        <v>9.5691025134513899E-2</v>
      </c>
      <c r="BR182">
        <v>0.32521358887719132</v>
      </c>
      <c r="BS182">
        <v>0.62812926044493933</v>
      </c>
      <c r="BT182">
        <v>0.44498939122038289</v>
      </c>
      <c r="BU182">
        <v>0.30790022686112584</v>
      </c>
      <c r="BV182">
        <v>0.23320448982169437</v>
      </c>
      <c r="BX182">
        <f t="shared" si="8"/>
        <v>3.0404792845324993</v>
      </c>
    </row>
    <row r="183" spans="68:76">
      <c r="BP183">
        <v>1.1159727040956038</v>
      </c>
      <c r="BQ183" s="20">
        <v>5.7847811927439399E-3</v>
      </c>
      <c r="BR183">
        <v>0.11382338155181541</v>
      </c>
      <c r="BS183">
        <v>0.10251811693793196</v>
      </c>
      <c r="BT183">
        <v>6.6213806392092123E-2</v>
      </c>
      <c r="BU183">
        <v>6.2393578300793465E-2</v>
      </c>
      <c r="BV183">
        <v>7.6307437139157358E-2</v>
      </c>
      <c r="BX183">
        <f t="shared" si="8"/>
        <v>12.18142255526547</v>
      </c>
    </row>
    <row r="184" spans="68:76">
      <c r="BP184">
        <v>0.59346079465583723</v>
      </c>
      <c r="BQ184" s="20">
        <v>3.6320199056829969E-2</v>
      </c>
      <c r="BR184">
        <v>0.14680344592883465</v>
      </c>
      <c r="BS184">
        <v>0.23113914996774967</v>
      </c>
      <c r="BT184">
        <v>0.15675875927508726</v>
      </c>
      <c r="BU184">
        <v>0.12205083583489255</v>
      </c>
      <c r="BV184">
        <v>0.11683848062552717</v>
      </c>
      <c r="BX184">
        <f t="shared" si="8"/>
        <v>6.529176159483395</v>
      </c>
    </row>
    <row r="185" spans="68:76">
      <c r="BP185" t="e">
        <v>#DIV/0!</v>
      </c>
      <c r="BQ185" s="20" t="e">
        <v>#DIV/0!</v>
      </c>
      <c r="BR185" t="e">
        <v>#DIV/0!</v>
      </c>
      <c r="BS185" t="e">
        <v>#DIV/0!</v>
      </c>
      <c r="BT185" t="e">
        <v>#DIV/0!</v>
      </c>
      <c r="BU185" t="e">
        <v>#DIV/0!</v>
      </c>
      <c r="BV185" t="e">
        <v>#DIV/0!</v>
      </c>
    </row>
    <row r="186" spans="68:76">
      <c r="BP186">
        <v>0.54121386999039833</v>
      </c>
      <c r="BQ186" s="20">
        <v>4.9047387229530601E-2</v>
      </c>
      <c r="BR186">
        <v>0.22769544334705541</v>
      </c>
      <c r="BS186">
        <v>0.3513497172598255</v>
      </c>
      <c r="BT186">
        <v>0.24359318688979464</v>
      </c>
      <c r="BU186">
        <v>0.1931138100083018</v>
      </c>
      <c r="BV186">
        <v>0.16938986269653442</v>
      </c>
      <c r="BX186">
        <f>1/(BQ186+BV186)</f>
        <v>4.5779737674708523</v>
      </c>
    </row>
    <row r="187" spans="68:76">
      <c r="BP187">
        <v>0.62852545326403964</v>
      </c>
      <c r="BQ187" s="20">
        <v>3.1712233308656836E-2</v>
      </c>
      <c r="BR187">
        <v>0.14937083550982758</v>
      </c>
      <c r="BS187">
        <v>0.22347188212255831</v>
      </c>
      <c r="BT187">
        <v>0.14699334639332337</v>
      </c>
      <c r="BU187">
        <v>0.12039367675564867</v>
      </c>
      <c r="BV187">
        <v>0.11707166631064106</v>
      </c>
      <c r="BX187">
        <f>1/(BQ187+BV187)</f>
        <v>6.7211573467207053</v>
      </c>
    </row>
    <row r="188" spans="68:76">
      <c r="BP188">
        <v>0.461744956528783</v>
      </c>
      <c r="BQ188" s="20">
        <v>7.1683425005108131E-2</v>
      </c>
      <c r="BR188">
        <v>0.26255621620059982</v>
      </c>
      <c r="BS188">
        <v>0.43849148056708104</v>
      </c>
      <c r="BT188">
        <v>0.30943503680554557</v>
      </c>
      <c r="BU188">
        <v>0.23321068623719482</v>
      </c>
      <c r="BV188">
        <v>0.19285780519113296</v>
      </c>
      <c r="BX188">
        <f>1/(BQ188+BV188)</f>
        <v>3.7801290908724638</v>
      </c>
    </row>
    <row r="189" spans="68:76">
      <c r="BP189">
        <v>0.49443398278496953</v>
      </c>
      <c r="BQ189" s="20">
        <v>7.4706196209367359E-2</v>
      </c>
      <c r="BR189">
        <v>0.25546766269673965</v>
      </c>
      <c r="BS189">
        <v>0.41051985626299459</v>
      </c>
      <c r="BT189">
        <v>0.28427131658488547</v>
      </c>
      <c r="BU189">
        <v>0.22256943773820109</v>
      </c>
      <c r="BV189">
        <v>0.18731844489114371</v>
      </c>
      <c r="BX189">
        <f>1/(BQ189+BV189)</f>
        <v>3.8164349574145819</v>
      </c>
    </row>
    <row r="190" spans="68:76">
      <c r="BP190">
        <v>0.61692343688968543</v>
      </c>
      <c r="BQ190" s="20">
        <v>7.0872419107195966E-2</v>
      </c>
      <c r="BR190">
        <v>0.23904569536751097</v>
      </c>
      <c r="BS190">
        <v>0.33213083250039022</v>
      </c>
      <c r="BT190">
        <v>0.24063634841128595</v>
      </c>
      <c r="BU190">
        <v>0.1982378569079202</v>
      </c>
      <c r="BV190">
        <v>0.17355991309286045</v>
      </c>
      <c r="BX190">
        <f>1/(BQ190+BV190)</f>
        <v>4.0911118058700469</v>
      </c>
    </row>
    <row r="191" spans="68:76">
      <c r="BP191" t="e">
        <v>#DIV/0!</v>
      </c>
      <c r="BQ191" s="20" t="e">
        <v>#DIV/0!</v>
      </c>
      <c r="BR191" t="e">
        <v>#DIV/0!</v>
      </c>
      <c r="BS191" t="e">
        <v>#DIV/0!</v>
      </c>
      <c r="BT191" t="e">
        <v>#DIV/0!</v>
      </c>
      <c r="BU191" t="e">
        <v>#DIV/0!</v>
      </c>
      <c r="BV191" t="e">
        <v>#DIV/0!</v>
      </c>
    </row>
    <row r="192" spans="68:76">
      <c r="BP192">
        <v>1.6504379451271622</v>
      </c>
      <c r="BQ192" s="20">
        <v>1.7339688721501312E-3</v>
      </c>
      <c r="BR192">
        <v>0.13359948518017908</v>
      </c>
      <c r="BS192">
        <v>5.9610783443682418E-2</v>
      </c>
      <c r="BT192">
        <v>4.4054201435968401E-2</v>
      </c>
      <c r="BU192">
        <v>4.9160793363613509E-2</v>
      </c>
      <c r="BV192">
        <v>6.5954510245556527E-2</v>
      </c>
      <c r="BX192">
        <f t="shared" ref="BX192:BX208" si="9">1/(BQ192+BV192)</f>
        <v>14.773562843110321</v>
      </c>
    </row>
    <row r="193" spans="68:76">
      <c r="BP193">
        <v>1.4950215362467025</v>
      </c>
      <c r="BQ193" s="20">
        <v>2.3915082058424226E-3</v>
      </c>
      <c r="BR193">
        <v>0.12615389235393007</v>
      </c>
      <c r="BS193">
        <v>7.0949142156766537E-2</v>
      </c>
      <c r="BT193">
        <v>4.9330637356814575E-2</v>
      </c>
      <c r="BU193">
        <v>5.208738985561933E-2</v>
      </c>
      <c r="BV193">
        <v>6.8309921685853231E-2</v>
      </c>
      <c r="BX193">
        <f t="shared" si="9"/>
        <v>14.143985511068943</v>
      </c>
    </row>
    <row r="194" spans="68:76">
      <c r="BP194">
        <v>0.93416272082660945</v>
      </c>
      <c r="BQ194" s="20">
        <v>1.9025932566616447E-2</v>
      </c>
      <c r="BR194">
        <v>0.12010947304099817</v>
      </c>
      <c r="BS194">
        <v>0.12876929601264378</v>
      </c>
      <c r="BT194">
        <v>8.8667730501966607E-2</v>
      </c>
      <c r="BU194">
        <v>8.3084235307067433E-2</v>
      </c>
      <c r="BV194">
        <v>8.9241618301726069E-2</v>
      </c>
      <c r="BX194">
        <f t="shared" si="9"/>
        <v>9.236377769513215</v>
      </c>
    </row>
    <row r="195" spans="68:76">
      <c r="BP195">
        <v>1.7837158275519407</v>
      </c>
      <c r="BQ195" s="20">
        <v>9.667891965424722E-4</v>
      </c>
      <c r="BR195">
        <v>0.14699317614541144</v>
      </c>
      <c r="BS195">
        <v>5.1465424623219347E-2</v>
      </c>
      <c r="BT195">
        <v>3.8678210364541499E-2</v>
      </c>
      <c r="BU195">
        <v>4.6132520951535506E-2</v>
      </c>
      <c r="BV195">
        <v>6.3941227730011221E-2</v>
      </c>
      <c r="BX195">
        <f t="shared" si="9"/>
        <v>15.406417378789195</v>
      </c>
    </row>
    <row r="196" spans="68:76">
      <c r="BP196">
        <v>0.61971020422541701</v>
      </c>
      <c r="BQ196" s="20">
        <v>6.7344652039281735E-2</v>
      </c>
      <c r="BR196">
        <v>0.20478126910169242</v>
      </c>
      <c r="BS196">
        <v>0.29441240208087871</v>
      </c>
      <c r="BT196">
        <v>0.21098850405261413</v>
      </c>
      <c r="BU196">
        <v>0.17047273204821761</v>
      </c>
      <c r="BV196">
        <v>0.15371607719908542</v>
      </c>
      <c r="BX196">
        <f t="shared" si="9"/>
        <v>4.523643812473412</v>
      </c>
    </row>
    <row r="197" spans="68:76">
      <c r="BP197">
        <v>0.39649545788639839</v>
      </c>
      <c r="BQ197" s="20">
        <v>0.15399827590611653</v>
      </c>
      <c r="BR197">
        <v>0.30270846673355839</v>
      </c>
      <c r="BS197">
        <v>0.54673009522330096</v>
      </c>
      <c r="BT197">
        <v>0.38754051163609604</v>
      </c>
      <c r="BU197">
        <v>0.27966472005891763</v>
      </c>
      <c r="BV197">
        <v>0.21298701091649008</v>
      </c>
      <c r="BX197">
        <f t="shared" si="9"/>
        <v>2.7249048828580968</v>
      </c>
    </row>
    <row r="198" spans="68:76">
      <c r="BP198">
        <v>1.5632178314028649</v>
      </c>
      <c r="BQ198" s="20">
        <v>3.2155300367971429E-3</v>
      </c>
      <c r="BR198">
        <v>0.12462666948312365</v>
      </c>
      <c r="BS198">
        <v>6.1821914355586545E-2</v>
      </c>
      <c r="BT198">
        <v>4.4128952763948195E-2</v>
      </c>
      <c r="BU198">
        <v>5.0554169851953705E-2</v>
      </c>
      <c r="BV198">
        <v>6.7015479048105564E-2</v>
      </c>
      <c r="BX198">
        <f t="shared" si="9"/>
        <v>14.238724646417849</v>
      </c>
    </row>
    <row r="199" spans="68:76">
      <c r="BP199">
        <v>1.257658982077178</v>
      </c>
      <c r="BQ199" s="20">
        <v>5.2502017380113885E-3</v>
      </c>
      <c r="BR199">
        <v>0.11684369628671878</v>
      </c>
      <c r="BS199">
        <v>8.6221606352030328E-2</v>
      </c>
      <c r="BT199">
        <v>5.6327430961206598E-2</v>
      </c>
      <c r="BU199">
        <v>5.8227991330865349E-2</v>
      </c>
      <c r="BV199">
        <v>7.2492377760520088E-2</v>
      </c>
      <c r="BX199">
        <f t="shared" si="9"/>
        <v>12.862963982548195</v>
      </c>
    </row>
    <row r="200" spans="68:76">
      <c r="BP200">
        <v>0.64069855031732259</v>
      </c>
      <c r="BQ200" s="20">
        <v>6.4381388719331689E-2</v>
      </c>
      <c r="BR200">
        <v>0.19969696627495517</v>
      </c>
      <c r="BS200">
        <v>0.28077598659191294</v>
      </c>
      <c r="BT200">
        <v>0.19365612694590392</v>
      </c>
      <c r="BU200">
        <v>0.16291231431553091</v>
      </c>
      <c r="BV200">
        <v>0.1499320674986839</v>
      </c>
      <c r="BX200">
        <f t="shared" si="9"/>
        <v>4.6660625872354258</v>
      </c>
    </row>
    <row r="201" spans="68:76">
      <c r="BP201">
        <v>0.67737307408170144</v>
      </c>
      <c r="BQ201" s="20">
        <v>4.5792179397264564E-2</v>
      </c>
      <c r="BR201">
        <v>0.17918878609883127</v>
      </c>
      <c r="BS201">
        <v>0.24507031880460584</v>
      </c>
      <c r="BT201">
        <v>0.17048504370337683</v>
      </c>
      <c r="BU201">
        <v>0.14350820193554603</v>
      </c>
      <c r="BV201">
        <v>0.13603439556380581</v>
      </c>
      <c r="BX201">
        <f t="shared" si="9"/>
        <v>5.4997461191473418</v>
      </c>
    </row>
    <row r="202" spans="68:76">
      <c r="BP202">
        <v>1.2014566267276323</v>
      </c>
      <c r="BQ202" s="20">
        <v>9.2706026507178713E-3</v>
      </c>
      <c r="BR202">
        <v>0.11047497528265846</v>
      </c>
      <c r="BS202">
        <v>8.7892247837220869E-2</v>
      </c>
      <c r="BT202">
        <v>5.9805766109586718E-2</v>
      </c>
      <c r="BU202">
        <v>6.0612140700755782E-2</v>
      </c>
      <c r="BV202">
        <v>7.418992656120528E-2</v>
      </c>
      <c r="BX202">
        <f t="shared" si="9"/>
        <v>11.981711707827754</v>
      </c>
    </row>
    <row r="203" spans="68:76">
      <c r="BP203">
        <v>0.97058062946980783</v>
      </c>
      <c r="BQ203" s="20">
        <v>2.4002778540992899E-2</v>
      </c>
      <c r="BR203">
        <v>0.14625518132484863</v>
      </c>
      <c r="BS203">
        <v>0.14668171062066243</v>
      </c>
      <c r="BT203">
        <v>0.10214899529989947</v>
      </c>
      <c r="BU203">
        <v>9.9938707813852307E-2</v>
      </c>
      <c r="BV203">
        <v>0.10624067254093907</v>
      </c>
      <c r="BX203">
        <f t="shared" si="9"/>
        <v>7.6779292294008101</v>
      </c>
    </row>
    <row r="204" spans="68:76">
      <c r="BP204">
        <v>0.59070262724347344</v>
      </c>
      <c r="BQ204" s="20">
        <v>4.7165037274390302E-2</v>
      </c>
      <c r="BR204">
        <v>0.19814069200935641</v>
      </c>
      <c r="BS204">
        <v>0.29568627319253687</v>
      </c>
      <c r="BT204">
        <v>0.20019095797218442</v>
      </c>
      <c r="BU204">
        <v>0.16393482018765976</v>
      </c>
      <c r="BV204">
        <v>0.15013337386328127</v>
      </c>
      <c r="BX204">
        <f t="shared" si="9"/>
        <v>5.068464536707376</v>
      </c>
    </row>
    <row r="205" spans="68:76">
      <c r="BP205">
        <v>0.41955115659442166</v>
      </c>
      <c r="BQ205" s="20">
        <v>0.15205743686954384</v>
      </c>
      <c r="BR205">
        <v>0.34058182513150226</v>
      </c>
      <c r="BS205">
        <v>0.5703963680946772</v>
      </c>
      <c r="BT205">
        <v>0.40769922689239402</v>
      </c>
      <c r="BU205">
        <v>0.30860671152355107</v>
      </c>
      <c r="BV205">
        <v>0.23136968290999799</v>
      </c>
      <c r="BX205">
        <f t="shared" si="9"/>
        <v>2.6080575640423338</v>
      </c>
    </row>
    <row r="206" spans="68:76">
      <c r="BP206">
        <v>1.5813089630140944</v>
      </c>
      <c r="BQ206" s="20">
        <v>2.731811104877269E-3</v>
      </c>
      <c r="BR206">
        <v>0.12601937751299513</v>
      </c>
      <c r="BS206">
        <v>6.1354066847835495E-2</v>
      </c>
      <c r="BT206">
        <v>4.2078974949053716E-2</v>
      </c>
      <c r="BU206">
        <v>4.9021415772563345E-2</v>
      </c>
      <c r="BV206">
        <v>6.646826920486551E-2</v>
      </c>
      <c r="BX206">
        <f t="shared" si="9"/>
        <v>14.450850281155072</v>
      </c>
    </row>
    <row r="207" spans="68:76">
      <c r="BP207">
        <v>1.5335719823537624</v>
      </c>
      <c r="BQ207" s="20">
        <v>2.5203884961661222E-3</v>
      </c>
      <c r="BR207">
        <v>0.13015667557394986</v>
      </c>
      <c r="BS207">
        <v>6.6737512215244529E-2</v>
      </c>
      <c r="BT207">
        <v>4.7037962967441858E-2</v>
      </c>
      <c r="BU207">
        <v>5.2170384643081082E-2</v>
      </c>
      <c r="BV207">
        <v>6.7618712519031052E-2</v>
      </c>
      <c r="BX207">
        <f t="shared" si="9"/>
        <v>14.257382622901426</v>
      </c>
    </row>
    <row r="208" spans="68:76">
      <c r="BP208">
        <v>1.7586184634357029</v>
      </c>
      <c r="BQ208" s="20">
        <v>1.4585010828146031E-3</v>
      </c>
      <c r="BR208">
        <v>0.14288778928381879</v>
      </c>
      <c r="BS208">
        <v>5.1093110455496936E-2</v>
      </c>
      <c r="BT208">
        <v>4.1494651686583159E-2</v>
      </c>
      <c r="BU208">
        <v>4.8648662508206181E-2</v>
      </c>
      <c r="BV208">
        <v>6.4604553988337157E-2</v>
      </c>
      <c r="BX208">
        <f t="shared" si="9"/>
        <v>15.137053515356987</v>
      </c>
    </row>
    <row r="209" spans="68:76">
      <c r="BP209" t="e">
        <v>#DIV/0!</v>
      </c>
      <c r="BQ209" s="20" t="e">
        <v>#DIV/0!</v>
      </c>
      <c r="BR209" t="e">
        <v>#DIV/0!</v>
      </c>
      <c r="BS209" t="e">
        <v>#DIV/0!</v>
      </c>
      <c r="BT209" t="e">
        <v>#DIV/0!</v>
      </c>
      <c r="BU209" t="e">
        <v>#DIV/0!</v>
      </c>
      <c r="BV209" t="e">
        <v>#DIV/0!</v>
      </c>
    </row>
    <row r="210" spans="68:76">
      <c r="BP210">
        <v>1.9492726957660174</v>
      </c>
      <c r="BQ210" s="20">
        <v>4.4624427341812705E-5</v>
      </c>
      <c r="BR210">
        <v>0.13444060000248673</v>
      </c>
      <c r="BS210">
        <v>3.9613082243557529E-2</v>
      </c>
      <c r="BT210">
        <v>2.5968183021893299E-2</v>
      </c>
      <c r="BU210">
        <v>3.2540098541833137E-2</v>
      </c>
      <c r="BV210">
        <v>6.11320615106365E-2</v>
      </c>
      <c r="BX210">
        <f t="shared" ref="BX210:BX224" si="10">1/(BQ210+BV210)</f>
        <v>16.346096305605904</v>
      </c>
    </row>
    <row r="211" spans="68:76">
      <c r="BP211">
        <v>1.9806586132290984</v>
      </c>
      <c r="BQ211" s="20">
        <v>3.4382669403354741E-4</v>
      </c>
      <c r="BR211">
        <v>0.14476982821283046</v>
      </c>
      <c r="BS211">
        <v>2.8555392372491325E-2</v>
      </c>
      <c r="BT211">
        <v>2.3522862054407515E-2</v>
      </c>
      <c r="BU211">
        <v>3.3791141869771078E-2</v>
      </c>
      <c r="BV211">
        <v>6.0731031718207804E-2</v>
      </c>
      <c r="BX211">
        <f t="shared" si="10"/>
        <v>16.373349459940265</v>
      </c>
    </row>
    <row r="212" spans="68:76">
      <c r="BP212">
        <v>1.7126852474353318</v>
      </c>
      <c r="BQ212" s="20">
        <v>1.4995525619959005E-3</v>
      </c>
      <c r="BR212">
        <v>0.14414121818180348</v>
      </c>
      <c r="BS212">
        <v>5.5032716074419792E-2</v>
      </c>
      <c r="BT212">
        <v>4.1481430851536286E-2</v>
      </c>
      <c r="BU212">
        <v>4.9121958402500665E-2</v>
      </c>
      <c r="BV212">
        <v>6.5022736765427011E-2</v>
      </c>
      <c r="BX212">
        <f t="shared" si="10"/>
        <v>15.032555405271713</v>
      </c>
    </row>
    <row r="213" spans="68:76">
      <c r="BP213">
        <v>1.5045745138949163</v>
      </c>
      <c r="BQ213" s="20">
        <v>2.7602435703731262E-3</v>
      </c>
      <c r="BR213">
        <v>0.13927846572384558</v>
      </c>
      <c r="BS213">
        <v>6.9789195829042486E-2</v>
      </c>
      <c r="BT213">
        <v>5.6293542793044334E-2</v>
      </c>
      <c r="BU213">
        <v>5.9067893793232885E-2</v>
      </c>
      <c r="BV213">
        <v>6.934731902068042E-2</v>
      </c>
      <c r="BX213">
        <f t="shared" si="10"/>
        <v>13.868170883425075</v>
      </c>
    </row>
    <row r="214" spans="68:76">
      <c r="BP214">
        <v>1.6060131027682463</v>
      </c>
      <c r="BQ214" s="20">
        <v>1.7645822024345865E-3</v>
      </c>
      <c r="BR214">
        <v>0.14053541215502408</v>
      </c>
      <c r="BS214">
        <v>6.3751589469438347E-2</v>
      </c>
      <c r="BT214">
        <v>4.7136982439476317E-2</v>
      </c>
      <c r="BU214">
        <v>5.2344052161918522E-2</v>
      </c>
      <c r="BV214">
        <v>6.6780342806428528E-2</v>
      </c>
      <c r="BX214">
        <f t="shared" si="10"/>
        <v>14.588972121140936</v>
      </c>
    </row>
    <row r="215" spans="68:76">
      <c r="BP215">
        <v>1.8715922443429029</v>
      </c>
      <c r="BQ215" s="20">
        <v>1.4640120777177949E-3</v>
      </c>
      <c r="BR215">
        <v>0.13962594560354602</v>
      </c>
      <c r="BS215">
        <v>3.9667039618300599E-2</v>
      </c>
      <c r="BT215">
        <v>3.3648235305197421E-2</v>
      </c>
      <c r="BU215">
        <v>4.3416806633094135E-2</v>
      </c>
      <c r="BV215">
        <v>6.2786068638697609E-2</v>
      </c>
      <c r="BX215">
        <f t="shared" si="10"/>
        <v>15.564182781555754</v>
      </c>
    </row>
    <row r="216" spans="68:76">
      <c r="BP216">
        <v>0.68531766791106974</v>
      </c>
      <c r="BQ216" s="20">
        <v>2.9026015323762009E-2</v>
      </c>
      <c r="BR216">
        <v>0.13264391982636226</v>
      </c>
      <c r="BS216">
        <v>0.18848542529895704</v>
      </c>
      <c r="BT216">
        <v>0.12171507212967617</v>
      </c>
      <c r="BU216">
        <v>0.10356608881498246</v>
      </c>
      <c r="BV216">
        <v>0.10436248925257853</v>
      </c>
      <c r="BX216">
        <f t="shared" si="10"/>
        <v>7.4968979011807022</v>
      </c>
    </row>
    <row r="217" spans="68:76">
      <c r="BP217">
        <v>1.8018652174753256</v>
      </c>
      <c r="BQ217" s="20">
        <v>1.2910473472367457E-3</v>
      </c>
      <c r="BR217">
        <v>0.14441680241222904</v>
      </c>
      <c r="BS217">
        <v>4.7580901891105816E-2</v>
      </c>
      <c r="BT217">
        <v>3.7476282129055051E-2</v>
      </c>
      <c r="BU217">
        <v>4.6131038805291784E-2</v>
      </c>
      <c r="BV217">
        <v>6.3749433106644243E-2</v>
      </c>
      <c r="BX217">
        <f t="shared" si="10"/>
        <v>15.375040175311769</v>
      </c>
    </row>
    <row r="218" spans="68:76">
      <c r="BP218">
        <v>1.7547062906741464</v>
      </c>
      <c r="BQ218" s="20">
        <v>1.2683051686545566E-3</v>
      </c>
      <c r="BR218">
        <v>0.13409728719324004</v>
      </c>
      <c r="BS218">
        <v>5.2074072992913979E-2</v>
      </c>
      <c r="BT218">
        <v>3.6972229772351414E-2</v>
      </c>
      <c r="BU218">
        <v>4.4054547379095338E-2</v>
      </c>
      <c r="BV218">
        <v>6.4074761779964864E-2</v>
      </c>
      <c r="BX218">
        <f t="shared" si="10"/>
        <v>15.303842422736604</v>
      </c>
    </row>
    <row r="219" spans="68:76">
      <c r="BP219">
        <v>1.842422971476112</v>
      </c>
      <c r="BQ219" s="20">
        <v>9.2425585690077638E-4</v>
      </c>
      <c r="BR219">
        <v>0.122162919111623</v>
      </c>
      <c r="BS219">
        <v>4.5097504242698115E-2</v>
      </c>
      <c r="BT219">
        <v>2.9258549663780851E-2</v>
      </c>
      <c r="BU219">
        <v>3.6520338884239077E-2</v>
      </c>
      <c r="BV219">
        <v>6.2483025149106905E-2</v>
      </c>
      <c r="BX219">
        <f t="shared" si="10"/>
        <v>15.771059476675125</v>
      </c>
    </row>
    <row r="220" spans="68:76">
      <c r="BP220">
        <v>0.79804851047859815</v>
      </c>
      <c r="BQ220" s="20">
        <v>1.5359582956647562E-2</v>
      </c>
      <c r="BR220">
        <v>0.11244389988556147</v>
      </c>
      <c r="BS220">
        <v>0.14406779551542023</v>
      </c>
      <c r="BT220">
        <v>8.7187996535334072E-2</v>
      </c>
      <c r="BU220">
        <v>7.7059611157813887E-2</v>
      </c>
      <c r="BV220">
        <v>8.6755463464815219E-2</v>
      </c>
      <c r="BX220">
        <f t="shared" si="10"/>
        <v>9.792876123981447</v>
      </c>
    </row>
    <row r="221" spans="68:76">
      <c r="BP221">
        <v>1.3064106817383205</v>
      </c>
      <c r="BQ221" s="20">
        <v>6.7816077953483274E-3</v>
      </c>
      <c r="BR221">
        <v>0.11404165345723632</v>
      </c>
      <c r="BS221">
        <v>7.8971991793360438E-2</v>
      </c>
      <c r="BT221">
        <v>5.3162860726705723E-2</v>
      </c>
      <c r="BU221">
        <v>5.6947568431090716E-2</v>
      </c>
      <c r="BV221">
        <v>7.1478365276785763E-2</v>
      </c>
      <c r="BX221">
        <f t="shared" si="10"/>
        <v>12.777924151319041</v>
      </c>
    </row>
    <row r="222" spans="68:76">
      <c r="BP222">
        <v>1.5534455485134562</v>
      </c>
      <c r="BQ222" s="20">
        <v>2.3004569107321219E-3</v>
      </c>
      <c r="BR222">
        <v>0.13909018382948113</v>
      </c>
      <c r="BS222">
        <v>6.6304867582305457E-2</v>
      </c>
      <c r="BT222">
        <v>5.0060951604234648E-2</v>
      </c>
      <c r="BU222">
        <v>5.5037130068385419E-2</v>
      </c>
      <c r="BV222">
        <v>6.7833728521766834E-2</v>
      </c>
      <c r="BX222">
        <f t="shared" si="10"/>
        <v>14.258381897975498</v>
      </c>
    </row>
    <row r="223" spans="68:76">
      <c r="BP223">
        <v>1.3214396097412191</v>
      </c>
      <c r="BQ223" s="20">
        <v>2.6236743756256386E-3</v>
      </c>
      <c r="BR223">
        <v>0.14310173566332171</v>
      </c>
      <c r="BS223">
        <v>8.814237463374483E-2</v>
      </c>
      <c r="BT223">
        <v>5.872296224562977E-2</v>
      </c>
      <c r="BU223">
        <v>6.1924665646196725E-2</v>
      </c>
      <c r="BV223">
        <v>7.1735229062419914E-2</v>
      </c>
      <c r="BX223">
        <f t="shared" si="10"/>
        <v>13.448288688565469</v>
      </c>
    </row>
    <row r="224" spans="68:76">
      <c r="BP224">
        <v>1.6245158220795048</v>
      </c>
      <c r="BQ224" s="20">
        <v>1.8980169694686967E-3</v>
      </c>
      <c r="BR224">
        <v>0.13720943819173731</v>
      </c>
      <c r="BS224">
        <v>6.13778104419688E-2</v>
      </c>
      <c r="BT224">
        <v>4.6447550662903132E-2</v>
      </c>
      <c r="BU224">
        <v>5.1606059161427548E-2</v>
      </c>
      <c r="BV224">
        <v>6.6550999901556163E-2</v>
      </c>
      <c r="BX224">
        <f t="shared" si="10"/>
        <v>14.609413629479166</v>
      </c>
    </row>
    <row r="225" spans="68:76">
      <c r="BP225" t="e">
        <v>#DIV/0!</v>
      </c>
      <c r="BQ225" s="20" t="e">
        <v>#DIV/0!</v>
      </c>
      <c r="BR225" t="e">
        <v>#DIV/0!</v>
      </c>
      <c r="BS225" t="e">
        <v>#DIV/0!</v>
      </c>
      <c r="BT225" t="e">
        <v>#DIV/0!</v>
      </c>
      <c r="BU225" t="e">
        <v>#DIV/0!</v>
      </c>
      <c r="BV225" t="e">
        <v>#DIV/0!</v>
      </c>
    </row>
    <row r="226" spans="68:76">
      <c r="BP226">
        <v>1.9773436501158681</v>
      </c>
      <c r="BQ226" s="20">
        <v>1.0127120490554644E-3</v>
      </c>
      <c r="BR226">
        <v>0.14329741231998708</v>
      </c>
      <c r="BS226">
        <v>2.6042488505557241E-2</v>
      </c>
      <c r="BT226">
        <v>2.5112635384657755E-2</v>
      </c>
      <c r="BU226">
        <v>3.6962501714866688E-2</v>
      </c>
      <c r="BV226">
        <v>6.0948966566347518E-2</v>
      </c>
      <c r="BX226">
        <f>1/(BQ226+BV226)</f>
        <v>16.139007566386542</v>
      </c>
    </row>
    <row r="227" spans="68:76">
      <c r="BP227">
        <v>1.9978725577904064</v>
      </c>
      <c r="BQ227" s="20">
        <v>5.1636867341857276E-4</v>
      </c>
      <c r="BR227">
        <v>0.14267299999038235</v>
      </c>
      <c r="BS227">
        <v>1.8807184435799488E-2</v>
      </c>
      <c r="BT227">
        <v>1.9505610927959854E-2</v>
      </c>
      <c r="BU227">
        <v>3.1144964600760522E-2</v>
      </c>
      <c r="BV227">
        <v>6.0178002974087458E-2</v>
      </c>
      <c r="BX227">
        <f>1/(BQ227+BV227)</f>
        <v>16.475992301356836</v>
      </c>
    </row>
    <row r="228" spans="68:76">
      <c r="BP228">
        <v>1.8469755954509817</v>
      </c>
      <c r="BQ228" s="20">
        <v>1.3838496812650905E-3</v>
      </c>
      <c r="BR228">
        <v>0.1426840136614039</v>
      </c>
      <c r="BS228">
        <v>4.2670200117381561E-2</v>
      </c>
      <c r="BT228">
        <v>3.6511289121668782E-2</v>
      </c>
      <c r="BU228">
        <v>4.5484265618024017E-2</v>
      </c>
      <c r="BV228">
        <v>6.3265104507984532E-2</v>
      </c>
      <c r="BX228">
        <f>1/(BQ228+BV228)</f>
        <v>15.468154319599009</v>
      </c>
    </row>
    <row r="229" spans="68:76">
      <c r="BP229">
        <v>1.9999962360040748</v>
      </c>
      <c r="BQ229" s="20">
        <v>-3.7065248702216008E-4</v>
      </c>
      <c r="BR229">
        <v>0.15005618450597388</v>
      </c>
      <c r="BS229">
        <v>1.5187698820987711E-2</v>
      </c>
      <c r="BT229">
        <v>1.2899283524842497E-2</v>
      </c>
      <c r="BU229">
        <v>2.1776528510177643E-2</v>
      </c>
      <c r="BV229">
        <v>5.9708978037273742E-2</v>
      </c>
      <c r="BX229">
        <f>1/(BQ229+BV229)</f>
        <v>16.852514639179269</v>
      </c>
    </row>
    <row r="230" spans="68:76">
      <c r="BP230">
        <v>1.8686109515508957</v>
      </c>
      <c r="BQ230" s="20">
        <v>2.2550626728791933E-4</v>
      </c>
      <c r="BR230">
        <v>0.14383927604005095</v>
      </c>
      <c r="BS230">
        <v>4.9631824533215484E-2</v>
      </c>
      <c r="BT230">
        <v>3.2595910165609428E-2</v>
      </c>
      <c r="BU230">
        <v>3.8538972155710415E-2</v>
      </c>
      <c r="BV230">
        <v>6.2357292276921314E-2</v>
      </c>
      <c r="BX230">
        <f>1/(BQ230+BV230)</f>
        <v>15.978831616064408</v>
      </c>
    </row>
    <row r="231" spans="68:76">
      <c r="BP231" t="e">
        <v>#DIV/0!</v>
      </c>
      <c r="BQ231" s="20" t="e">
        <v>#DIV/0!</v>
      </c>
      <c r="BR231" t="e">
        <v>#DIV/0!</v>
      </c>
      <c r="BS231" t="e">
        <v>#DIV/0!</v>
      </c>
      <c r="BT231" t="e">
        <v>#DIV/0!</v>
      </c>
      <c r="BU231" t="e">
        <v>#DIV/0!</v>
      </c>
      <c r="BV231" t="e">
        <v>#DIV/0!</v>
      </c>
    </row>
    <row r="232" spans="68:76">
      <c r="BP232">
        <v>1.8198282380316855</v>
      </c>
      <c r="BQ232" s="20">
        <v>8.4851135822822219E-4</v>
      </c>
      <c r="BR232">
        <v>0.15996498197044495</v>
      </c>
      <c r="BS232">
        <v>4.8661785244834513E-2</v>
      </c>
      <c r="BT232">
        <v>3.8187566184878959E-2</v>
      </c>
      <c r="BU232">
        <v>4.7445741217748576E-2</v>
      </c>
      <c r="BV232">
        <v>6.3540747457362018E-2</v>
      </c>
      <c r="BX232">
        <f t="shared" ref="BX232:BX241" si="11">1/(BQ232+BV232)</f>
        <v>15.530540627342571</v>
      </c>
    </row>
    <row r="233" spans="68:76">
      <c r="BP233">
        <v>1.4250319167073942</v>
      </c>
      <c r="BQ233" s="20">
        <v>2.0886935844693236E-3</v>
      </c>
      <c r="BR233">
        <v>0.14930820452654806</v>
      </c>
      <c r="BS233">
        <v>8.0515791629597933E-2</v>
      </c>
      <c r="BT233">
        <v>5.8401250209204676E-2</v>
      </c>
      <c r="BU233">
        <v>6.1149798822496125E-2</v>
      </c>
      <c r="BV233">
        <v>7.0363736574011918E-2</v>
      </c>
      <c r="BX233">
        <f t="shared" si="11"/>
        <v>13.802159538508462</v>
      </c>
    </row>
    <row r="234" spans="68:76">
      <c r="BP234">
        <v>1.5179477939520172</v>
      </c>
      <c r="BQ234" s="20">
        <v>8.0435042307229086E-4</v>
      </c>
      <c r="BR234">
        <v>0.1398937927824267</v>
      </c>
      <c r="BS234">
        <v>8.0408651266596853E-2</v>
      </c>
      <c r="BT234">
        <v>4.4820001316816314E-2</v>
      </c>
      <c r="BU234">
        <v>4.7394216962361964E-2</v>
      </c>
      <c r="BV234">
        <v>6.6719477289651261E-2</v>
      </c>
      <c r="BX234">
        <f t="shared" si="11"/>
        <v>14.809586983937663</v>
      </c>
    </row>
    <row r="235" spans="68:76">
      <c r="BP235">
        <v>0.29109869403925481</v>
      </c>
      <c r="BQ235" s="20">
        <v>0.10111099051141298</v>
      </c>
      <c r="BR235">
        <v>0.25866518900821911</v>
      </c>
      <c r="BS235">
        <v>0.56958917155570199</v>
      </c>
      <c r="BT235">
        <v>0.3584395249427042</v>
      </c>
      <c r="BU235">
        <v>0.24752089498362162</v>
      </c>
      <c r="BV235">
        <v>0.19727177770888127</v>
      </c>
      <c r="BX235">
        <f t="shared" si="11"/>
        <v>3.351399968451616</v>
      </c>
    </row>
    <row r="236" spans="68:76">
      <c r="BP236">
        <v>1.9318593529551844</v>
      </c>
      <c r="BQ236" s="20">
        <v>8.4403702707571185E-4</v>
      </c>
      <c r="BR236">
        <v>0.14879347280483618</v>
      </c>
      <c r="BS236">
        <v>3.5008688802986292E-2</v>
      </c>
      <c r="BT236">
        <v>2.9424006391700893E-2</v>
      </c>
      <c r="BU236">
        <v>4.0230689360318463E-2</v>
      </c>
      <c r="BV236">
        <v>6.1759005258621019E-2</v>
      </c>
      <c r="BX236">
        <f t="shared" si="11"/>
        <v>15.973664593429442</v>
      </c>
    </row>
    <row r="237" spans="68:76">
      <c r="BP237">
        <v>0.46948846658916454</v>
      </c>
      <c r="BQ237" s="20">
        <v>7.6595419842954746E-2</v>
      </c>
      <c r="BR237">
        <v>0.2516635873977846</v>
      </c>
      <c r="BS237">
        <v>0.42099223421501059</v>
      </c>
      <c r="BT237">
        <v>0.2959563455017632</v>
      </c>
      <c r="BU237">
        <v>0.22327951611908384</v>
      </c>
      <c r="BV237">
        <v>0.18630271135049764</v>
      </c>
      <c r="BX237">
        <f t="shared" si="11"/>
        <v>3.8037546918283511</v>
      </c>
    </row>
    <row r="238" spans="68:76">
      <c r="BP238">
        <v>1.0922309383957729</v>
      </c>
      <c r="BQ238" s="20">
        <v>1.261777829643934E-2</v>
      </c>
      <c r="BR238">
        <v>0.11479085621546849</v>
      </c>
      <c r="BS238">
        <v>9.9662105541995394E-2</v>
      </c>
      <c r="BT238">
        <v>6.9986814995155008E-2</v>
      </c>
      <c r="BU238">
        <v>6.8192349313303161E-2</v>
      </c>
      <c r="BV238">
        <v>7.7930364801046773E-2</v>
      </c>
      <c r="BX238">
        <f t="shared" si="11"/>
        <v>11.043848783551288</v>
      </c>
    </row>
    <row r="239" spans="68:76">
      <c r="BP239">
        <v>1.4019446963892643</v>
      </c>
      <c r="BQ239" s="20">
        <v>3.3948250288933649E-3</v>
      </c>
      <c r="BR239">
        <v>0.13359735322341684</v>
      </c>
      <c r="BS239">
        <v>7.6970587510923338E-2</v>
      </c>
      <c r="BT239">
        <v>5.6093941465912019E-2</v>
      </c>
      <c r="BU239">
        <v>5.9423923460500593E-2</v>
      </c>
      <c r="BV239">
        <v>7.0579471363916901E-2</v>
      </c>
      <c r="BX239">
        <f t="shared" si="11"/>
        <v>13.51820900992297</v>
      </c>
    </row>
    <row r="240" spans="68:76">
      <c r="BP240">
        <v>1.7411268764997496</v>
      </c>
      <c r="BQ240" s="20">
        <v>9.8111485840931341E-4</v>
      </c>
      <c r="BR240">
        <v>0.15396333598321871</v>
      </c>
      <c r="BS240">
        <v>5.5878681171680628E-2</v>
      </c>
      <c r="BT240">
        <v>4.2550729106438923E-2</v>
      </c>
      <c r="BU240">
        <v>4.9520293420776941E-2</v>
      </c>
      <c r="BV240">
        <v>6.4733824686467711E-2</v>
      </c>
      <c r="BX240">
        <f t="shared" si="11"/>
        <v>15.217239898959287</v>
      </c>
    </row>
    <row r="241" spans="68:76">
      <c r="BP241">
        <v>0.65668817462334306</v>
      </c>
      <c r="BQ241" s="20">
        <v>4.2312212434487836E-2</v>
      </c>
      <c r="BR241">
        <v>0.181653256262858</v>
      </c>
      <c r="BS241">
        <v>0.25367110974733792</v>
      </c>
      <c r="BT241">
        <v>0.16903396097167658</v>
      </c>
      <c r="BU241">
        <v>0.14492414930970926</v>
      </c>
      <c r="BV241">
        <v>0.13782708674040914</v>
      </c>
      <c r="BX241">
        <f t="shared" si="11"/>
        <v>5.5512595229378663</v>
      </c>
    </row>
    <row r="242" spans="68:76">
      <c r="BP242" t="e">
        <v>#DIV/0!</v>
      </c>
      <c r="BQ242" s="20" t="e">
        <v>#DIV/0!</v>
      </c>
      <c r="BR242" t="e">
        <v>#DIV/0!</v>
      </c>
      <c r="BS242" t="e">
        <v>#DIV/0!</v>
      </c>
      <c r="BT242" t="e">
        <v>#DIV/0!</v>
      </c>
      <c r="BU242" t="e">
        <v>#DIV/0!</v>
      </c>
      <c r="BV242" t="e">
        <v>#DIV/0!</v>
      </c>
    </row>
    <row r="243" spans="68:76">
      <c r="BP243">
        <v>0.51982013368919167</v>
      </c>
      <c r="BQ243" s="20">
        <v>2.6153145919251729E-2</v>
      </c>
      <c r="BR243">
        <v>0.16308680871998274</v>
      </c>
      <c r="BS243">
        <v>0.27575303966639642</v>
      </c>
      <c r="BT243">
        <v>0.17420998001499563</v>
      </c>
      <c r="BU243">
        <v>0.13571795331085132</v>
      </c>
      <c r="BV243">
        <v>0.12756886114533017</v>
      </c>
      <c r="BX243">
        <f t="shared" ref="BX243:BX266" si="12">1/(BQ243+BV243)</f>
        <v>6.5052494375764862</v>
      </c>
    </row>
    <row r="244" spans="68:76">
      <c r="BP244">
        <v>0.65604541261365501</v>
      </c>
      <c r="BQ244" s="20">
        <v>1.5298487395229177E-2</v>
      </c>
      <c r="BR244">
        <v>0.12685017560691433</v>
      </c>
      <c r="BS244">
        <v>0.18869789620735969</v>
      </c>
      <c r="BT244">
        <v>0.12576663767913801</v>
      </c>
      <c r="BU244">
        <v>9.5487533280220777E-2</v>
      </c>
      <c r="BV244">
        <v>9.8477692245810933E-2</v>
      </c>
      <c r="BX244">
        <f t="shared" si="12"/>
        <v>8.7891859539928756</v>
      </c>
    </row>
    <row r="245" spans="68:76">
      <c r="BP245">
        <v>0.79202026672909898</v>
      </c>
      <c r="BQ245" s="20">
        <v>6.4628082634849383E-3</v>
      </c>
      <c r="BR245">
        <v>0.14081373942020625</v>
      </c>
      <c r="BS245">
        <v>0.16648121951286524</v>
      </c>
      <c r="BT245">
        <v>0.11505220870022442</v>
      </c>
      <c r="BU245">
        <v>9.093523027988977E-2</v>
      </c>
      <c r="BV245">
        <v>9.2013052349842084E-2</v>
      </c>
      <c r="BX245">
        <f t="shared" si="12"/>
        <v>10.154772893293883</v>
      </c>
    </row>
    <row r="246" spans="68:76">
      <c r="BP246">
        <v>1.3089642347852384</v>
      </c>
      <c r="BQ246" s="20">
        <v>1.63050798072908E-3</v>
      </c>
      <c r="BR246">
        <v>0.14185407376959708</v>
      </c>
      <c r="BS246">
        <v>9.6153634661105394E-2</v>
      </c>
      <c r="BT246">
        <v>5.8315967505518429E-2</v>
      </c>
      <c r="BU246">
        <v>5.8040250167732656E-2</v>
      </c>
      <c r="BV246">
        <v>7.1374955726758005E-2</v>
      </c>
      <c r="BX246">
        <f t="shared" si="12"/>
        <v>13.69760493552546</v>
      </c>
    </row>
    <row r="247" spans="68:76">
      <c r="BP247">
        <v>0.75593938618489931</v>
      </c>
      <c r="BQ247" s="20">
        <v>4.3170609064072636E-3</v>
      </c>
      <c r="BR247">
        <v>0.15896961777920599</v>
      </c>
      <c r="BS247">
        <v>0.18576410057823453</v>
      </c>
      <c r="BT247">
        <v>0.12121592236057194</v>
      </c>
      <c r="BU247">
        <v>9.6257671745040199E-2</v>
      </c>
      <c r="BV247">
        <v>9.3414811196199932E-2</v>
      </c>
      <c r="BX247">
        <f t="shared" si="12"/>
        <v>10.232076583472333</v>
      </c>
    </row>
    <row r="248" spans="68:76">
      <c r="BP248">
        <v>0.86868652744342301</v>
      </c>
      <c r="BQ248" s="20">
        <v>5.4549858829379847E-3</v>
      </c>
      <c r="BR248">
        <v>0.13994174714772106</v>
      </c>
      <c r="BS248">
        <v>0.1504655397420066</v>
      </c>
      <c r="BT248">
        <v>0.10322131349042424</v>
      </c>
      <c r="BU248">
        <v>8.5109775432810952E-2</v>
      </c>
      <c r="BV248">
        <v>8.7829758484893383E-2</v>
      </c>
      <c r="BX248">
        <f t="shared" si="12"/>
        <v>10.719866434503984</v>
      </c>
    </row>
    <row r="249" spans="68:76">
      <c r="BP249">
        <v>0.60695128359314587</v>
      </c>
      <c r="BQ249" s="20">
        <v>1.1734633977622288E-2</v>
      </c>
      <c r="BR249">
        <v>0.1357305513783815</v>
      </c>
      <c r="BS249">
        <v>0.20651259773221814</v>
      </c>
      <c r="BT249">
        <v>0.12862467268895128</v>
      </c>
      <c r="BU249">
        <v>9.9999155826994146E-2</v>
      </c>
      <c r="BV249">
        <v>0.10016185367706401</v>
      </c>
      <c r="BX249">
        <f t="shared" si="12"/>
        <v>8.9368310030070841</v>
      </c>
    </row>
    <row r="250" spans="68:76">
      <c r="BP250">
        <v>0.39435515247486497</v>
      </c>
      <c r="BQ250" s="20">
        <v>2.1176631027425428E-2</v>
      </c>
      <c r="BR250">
        <v>0.14124245813052572</v>
      </c>
      <c r="BS250">
        <v>0.29230459505121886</v>
      </c>
      <c r="BT250">
        <v>0.17784473007258825</v>
      </c>
      <c r="BU250">
        <v>0.12327407021184618</v>
      </c>
      <c r="BV250">
        <v>0.11479061257775527</v>
      </c>
      <c r="BX250">
        <f t="shared" si="12"/>
        <v>7.3547126019836258</v>
      </c>
    </row>
    <row r="251" spans="68:76">
      <c r="BP251">
        <v>0.21577542602610844</v>
      </c>
      <c r="BQ251" s="20">
        <v>3.2129631849361143E-2</v>
      </c>
      <c r="BR251">
        <v>0.20745910694710343</v>
      </c>
      <c r="BS251">
        <v>0.5439752603933623</v>
      </c>
      <c r="BT251">
        <v>0.38458635563872595</v>
      </c>
      <c r="BU251">
        <v>0.20565643086119509</v>
      </c>
      <c r="BV251">
        <v>0.16810009098858325</v>
      </c>
      <c r="BX251">
        <f t="shared" si="12"/>
        <v>4.9942635180559503</v>
      </c>
    </row>
    <row r="252" spans="68:76">
      <c r="BP252">
        <v>1.3827154788319973E-2</v>
      </c>
      <c r="BQ252" s="20">
        <v>3.5780037265272555E-2</v>
      </c>
      <c r="BR252">
        <v>0.29835399788827566</v>
      </c>
      <c r="BS252">
        <v>1.1460640027992113</v>
      </c>
      <c r="BT252">
        <v>0.73709948324536012</v>
      </c>
      <c r="BU252">
        <v>0.32245554961865924</v>
      </c>
      <c r="BV252">
        <v>0.23853084267360727</v>
      </c>
      <c r="BX252">
        <f t="shared" si="12"/>
        <v>3.6454988596253037</v>
      </c>
    </row>
    <row r="253" spans="68:76">
      <c r="BP253">
        <v>0.24840481054661301</v>
      </c>
      <c r="BQ253" s="20">
        <v>5.1593668532169831E-2</v>
      </c>
      <c r="BR253">
        <v>0.23831859545813527</v>
      </c>
      <c r="BS253">
        <v>0.56837186881118384</v>
      </c>
      <c r="BT253">
        <v>0.3383974444511838</v>
      </c>
      <c r="BU253">
        <v>0.22804363581920198</v>
      </c>
      <c r="BV253">
        <v>0.18738085431640747</v>
      </c>
      <c r="BX253">
        <f t="shared" si="12"/>
        <v>4.1845464867132947</v>
      </c>
    </row>
    <row r="254" spans="68:76">
      <c r="BP254">
        <v>1.416469090853163</v>
      </c>
      <c r="BQ254" s="20">
        <v>5.0407322317779705E-4</v>
      </c>
      <c r="BR254">
        <v>0.14557251270715663</v>
      </c>
      <c r="BS254">
        <v>9.975740297120872E-2</v>
      </c>
      <c r="BT254">
        <v>5.3320790332050928E-2</v>
      </c>
      <c r="BU254">
        <v>4.9777508790886715E-2</v>
      </c>
      <c r="BV254">
        <v>6.8547568274318196E-2</v>
      </c>
      <c r="BX254">
        <f t="shared" si="12"/>
        <v>14.481914959780685</v>
      </c>
    </row>
    <row r="255" spans="68:76">
      <c r="BP255">
        <v>1.2732682167715721</v>
      </c>
      <c r="BQ255" s="20">
        <v>1.0707701208449553E-3</v>
      </c>
      <c r="BR255">
        <v>0.14900419768851991</v>
      </c>
      <c r="BS255">
        <v>0.1080891476813623</v>
      </c>
      <c r="BT255">
        <v>6.0632947643342941E-2</v>
      </c>
      <c r="BU255">
        <v>5.7743957590395224E-2</v>
      </c>
      <c r="BV255">
        <v>7.1728899622422043E-2</v>
      </c>
      <c r="BX255">
        <f t="shared" si="12"/>
        <v>13.73632605101875</v>
      </c>
    </row>
    <row r="256" spans="68:76">
      <c r="BP256">
        <v>1.8515968473665809</v>
      </c>
      <c r="BQ256" s="20">
        <v>-2.4529670639801657E-4</v>
      </c>
      <c r="BR256">
        <v>0.12703028879532716</v>
      </c>
      <c r="BS256">
        <v>6.5609729671835634E-2</v>
      </c>
      <c r="BT256">
        <v>2.9757202638001547E-2</v>
      </c>
      <c r="BU256">
        <v>3.0627095614724077E-2</v>
      </c>
      <c r="BV256">
        <v>6.1791940182515354E-2</v>
      </c>
      <c r="BX256">
        <f t="shared" si="12"/>
        <v>16.247839744307772</v>
      </c>
    </row>
    <row r="257" spans="68:76">
      <c r="BP257">
        <v>1.1689686265148596</v>
      </c>
      <c r="BQ257" s="20">
        <v>2.5309418890575907E-3</v>
      </c>
      <c r="BR257">
        <v>0.13588309005709537</v>
      </c>
      <c r="BS257">
        <v>0.10750845635888984</v>
      </c>
      <c r="BT257">
        <v>6.579870093249314E-2</v>
      </c>
      <c r="BU257">
        <v>6.3191233386703363E-2</v>
      </c>
      <c r="BV257">
        <v>7.4784902124170743E-2</v>
      </c>
      <c r="BX257">
        <f t="shared" si="12"/>
        <v>12.933959562401018</v>
      </c>
    </row>
    <row r="258" spans="68:76">
      <c r="BP258">
        <v>0.8761812837612728</v>
      </c>
      <c r="BQ258" s="20">
        <v>7.9258032680595922E-3</v>
      </c>
      <c r="BR258">
        <v>0.1226545748504729</v>
      </c>
      <c r="BS258">
        <v>0.13701375066266946</v>
      </c>
      <c r="BT258">
        <v>8.4680618015149242E-2</v>
      </c>
      <c r="BU258">
        <v>7.6085844556638416E-2</v>
      </c>
      <c r="BV258">
        <v>8.4239882769179292E-2</v>
      </c>
      <c r="BX258">
        <f t="shared" si="12"/>
        <v>10.850025025538866</v>
      </c>
    </row>
    <row r="259" spans="68:76">
      <c r="BP259">
        <v>0.35192853576030925</v>
      </c>
      <c r="BQ259" s="20">
        <v>8.2731587570896284E-2</v>
      </c>
      <c r="BR259">
        <v>0.25507710733609806</v>
      </c>
      <c r="BS259">
        <v>0.50789680809078674</v>
      </c>
      <c r="BT259">
        <v>0.34400191563985927</v>
      </c>
      <c r="BU259">
        <v>0.23906925420582584</v>
      </c>
      <c r="BV259">
        <v>0.19332858553019988</v>
      </c>
      <c r="BX259">
        <f t="shared" si="12"/>
        <v>3.6223986559400925</v>
      </c>
    </row>
    <row r="260" spans="68:76">
      <c r="BP260">
        <v>1.7137443282509186</v>
      </c>
      <c r="BQ260" s="20">
        <v>1.2813642225363965E-4</v>
      </c>
      <c r="BR260">
        <v>0.15020517358449731</v>
      </c>
      <c r="BS260">
        <v>7.1663809868752065E-2</v>
      </c>
      <c r="BT260">
        <v>4.0260451823809384E-2</v>
      </c>
      <c r="BU260">
        <v>4.2235191477365486E-2</v>
      </c>
      <c r="BV260">
        <v>6.4113926788926037E-2</v>
      </c>
      <c r="BX260">
        <f t="shared" si="12"/>
        <v>15.566125214763897</v>
      </c>
    </row>
    <row r="261" spans="68:76">
      <c r="BP261">
        <v>1.6892454321316117</v>
      </c>
      <c r="BQ261" s="20">
        <v>-1.355986420746928E-4</v>
      </c>
      <c r="BR261">
        <v>0.15609160528200042</v>
      </c>
      <c r="BS261">
        <v>8.5491745023695789E-2</v>
      </c>
      <c r="BT261">
        <v>4.170276696686856E-2</v>
      </c>
      <c r="BU261">
        <v>4.0705160575169971E-2</v>
      </c>
      <c r="BV261">
        <v>6.402955956383688E-2</v>
      </c>
      <c r="BX261">
        <f t="shared" si="12"/>
        <v>15.650931411569472</v>
      </c>
    </row>
    <row r="262" spans="68:76">
      <c r="BP262">
        <v>0.67838879316756384</v>
      </c>
      <c r="BQ262" s="20">
        <v>2.0291156230082168E-3</v>
      </c>
      <c r="BR262">
        <v>0.16532135664684999</v>
      </c>
      <c r="BS262">
        <v>0.23878784034736247</v>
      </c>
      <c r="BT262">
        <v>0.13301345739074655</v>
      </c>
      <c r="BU262">
        <v>9.0464974494749661E-2</v>
      </c>
      <c r="BV262">
        <v>9.5768585486406377E-2</v>
      </c>
      <c r="BX262">
        <f t="shared" si="12"/>
        <v>10.225189228949413</v>
      </c>
    </row>
    <row r="263" spans="68:76">
      <c r="BP263">
        <v>0.73253683342481302</v>
      </c>
      <c r="BQ263" s="20">
        <v>4.4202905686971262E-3</v>
      </c>
      <c r="BR263">
        <v>0.17585742227455409</v>
      </c>
      <c r="BS263">
        <v>0.19360430747087617</v>
      </c>
      <c r="BT263">
        <v>0.12814110559689643</v>
      </c>
      <c r="BU263">
        <v>0.10589803257332958</v>
      </c>
      <c r="BV263">
        <v>9.5327151468493604E-2</v>
      </c>
      <c r="BX263">
        <f t="shared" si="12"/>
        <v>10.025319743308817</v>
      </c>
    </row>
    <row r="264" spans="68:76">
      <c r="BP264">
        <v>0.58499479630517981</v>
      </c>
      <c r="BQ264" s="20">
        <v>2.3444812750507131E-2</v>
      </c>
      <c r="BR264">
        <v>0.10306883397672389</v>
      </c>
      <c r="BS264">
        <v>0.17202423786238341</v>
      </c>
      <c r="BT264">
        <v>0.10555315042334165</v>
      </c>
      <c r="BU264">
        <v>8.340010897640103E-2</v>
      </c>
      <c r="BV264">
        <v>8.4851915290728219E-2</v>
      </c>
      <c r="BX264">
        <f t="shared" si="12"/>
        <v>9.2338893158363682</v>
      </c>
    </row>
    <row r="265" spans="68:76">
      <c r="BP265">
        <v>0.54109451180082724</v>
      </c>
      <c r="BQ265" s="20">
        <v>2.8463592180511268E-2</v>
      </c>
      <c r="BR265">
        <v>0.16480394235909024</v>
      </c>
      <c r="BS265">
        <v>0.27056253108251777</v>
      </c>
      <c r="BT265">
        <v>0.17243409430684078</v>
      </c>
      <c r="BU265">
        <v>0.13646390147287621</v>
      </c>
      <c r="BV265">
        <v>0.12863185892062903</v>
      </c>
      <c r="BX265">
        <f t="shared" si="12"/>
        <v>6.3655566917477806</v>
      </c>
    </row>
    <row r="266" spans="68:76">
      <c r="BP266">
        <v>1.530203189114141</v>
      </c>
      <c r="BQ266" s="20">
        <v>5.3079897506624354E-4</v>
      </c>
      <c r="BR266">
        <v>0.14426451249134967</v>
      </c>
      <c r="BS266">
        <v>8.4170053543134296E-2</v>
      </c>
      <c r="BT266">
        <v>4.6514450397341221E-2</v>
      </c>
      <c r="BU266">
        <v>4.7132797967893013E-2</v>
      </c>
      <c r="BV266">
        <v>6.6648522557262085E-2</v>
      </c>
      <c r="BX266">
        <f t="shared" si="12"/>
        <v>14.885532887062212</v>
      </c>
    </row>
    <row r="267" spans="68:76">
      <c r="BP267" t="e">
        <v>#DIV/0!</v>
      </c>
      <c r="BQ267" s="20" t="e">
        <v>#DIV/0!</v>
      </c>
      <c r="BR267" t="e">
        <v>#DIV/0!</v>
      </c>
      <c r="BS267" t="e">
        <v>#DIV/0!</v>
      </c>
      <c r="BT267" t="e">
        <v>#DIV/0!</v>
      </c>
      <c r="BU267" t="e">
        <v>#DIV/0!</v>
      </c>
      <c r="BV267" t="e">
        <v>#DIV/0!</v>
      </c>
    </row>
    <row r="268" spans="68:76">
      <c r="BP268">
        <v>0.81048640218606116</v>
      </c>
      <c r="BQ268" s="20">
        <v>1.8124402962006799E-3</v>
      </c>
      <c r="BR268">
        <v>0.16193086687559652</v>
      </c>
      <c r="BS268">
        <v>0.18327661762367525</v>
      </c>
      <c r="BT268">
        <v>8.5080678732482803E-2</v>
      </c>
      <c r="BU268">
        <v>7.6373305295483349E-2</v>
      </c>
      <c r="BV268">
        <v>8.3186934821725428E-2</v>
      </c>
      <c r="BX268">
        <f t="shared" ref="BX268:BX274" si="13">1/(BQ268+BV268)</f>
        <v>11.764792371857133</v>
      </c>
    </row>
    <row r="269" spans="68:76">
      <c r="BP269">
        <v>0.51069979034616919</v>
      </c>
      <c r="BQ269" s="20">
        <v>4.8276438868686933E-2</v>
      </c>
      <c r="BR269">
        <v>0.19161275061306082</v>
      </c>
      <c r="BS269">
        <v>0.32012881104845314</v>
      </c>
      <c r="BT269">
        <v>0.20157283280527108</v>
      </c>
      <c r="BU269">
        <v>0.16262768597271754</v>
      </c>
      <c r="BV269">
        <v>0.14856150797138512</v>
      </c>
      <c r="BX269">
        <f t="shared" si="13"/>
        <v>5.0803212289776898</v>
      </c>
    </row>
    <row r="270" spans="68:76">
      <c r="BP270">
        <v>0.54854434216709724</v>
      </c>
      <c r="BQ270" s="20">
        <v>5.4189916392423494E-2</v>
      </c>
      <c r="BR270">
        <v>0.19928978035905826</v>
      </c>
      <c r="BS270">
        <v>0.31447163846079096</v>
      </c>
      <c r="BT270">
        <v>0.2060469736648865</v>
      </c>
      <c r="BU270">
        <v>0.16767174295556569</v>
      </c>
      <c r="BV270">
        <v>0.15237628605143741</v>
      </c>
      <c r="BX270">
        <f t="shared" si="13"/>
        <v>4.8410630014451321</v>
      </c>
    </row>
    <row r="271" spans="68:76">
      <c r="BP271">
        <v>0.45248783383210855</v>
      </c>
      <c r="BQ271" s="20">
        <v>9.1072899907253882E-2</v>
      </c>
      <c r="BR271">
        <v>0.257031073408586</v>
      </c>
      <c r="BS271">
        <v>0.43912898825687852</v>
      </c>
      <c r="BT271">
        <v>0.29064296180717247</v>
      </c>
      <c r="BU271">
        <v>0.2271915758008011</v>
      </c>
      <c r="BV271">
        <v>0.18924299068487788</v>
      </c>
      <c r="BX271">
        <f t="shared" si="13"/>
        <v>3.5674038952541252</v>
      </c>
    </row>
    <row r="272" spans="68:76">
      <c r="BP272">
        <v>0.48296293024168002</v>
      </c>
      <c r="BQ272" s="20">
        <v>6.8190379086240621E-2</v>
      </c>
      <c r="BR272">
        <v>0.22621904830091333</v>
      </c>
      <c r="BS272">
        <v>0.38020644553164479</v>
      </c>
      <c r="BT272">
        <v>0.24787709097656949</v>
      </c>
      <c r="BU272">
        <v>0.19641865391765986</v>
      </c>
      <c r="BV272">
        <v>0.17085466771772204</v>
      </c>
      <c r="BX272">
        <f t="shared" si="13"/>
        <v>4.1833119463047703</v>
      </c>
    </row>
    <row r="273" spans="68:76">
      <c r="BP273">
        <v>0.5522884166183808</v>
      </c>
      <c r="BQ273" s="20">
        <v>3.3062001108182124E-2</v>
      </c>
      <c r="BR273">
        <v>0.17292844608208402</v>
      </c>
      <c r="BS273">
        <v>0.27750575753573048</v>
      </c>
      <c r="BT273">
        <v>0.17147879134228103</v>
      </c>
      <c r="BU273">
        <v>0.14186046373339162</v>
      </c>
      <c r="BV273">
        <v>0.1342146550604692</v>
      </c>
      <c r="BX273">
        <f t="shared" si="13"/>
        <v>5.9781204556826024</v>
      </c>
    </row>
    <row r="274" spans="68:76">
      <c r="BP274">
        <v>0.47520401024931269</v>
      </c>
      <c r="BQ274" s="20">
        <v>7.8593438746401414E-2</v>
      </c>
      <c r="BR274">
        <v>0.24325140053320368</v>
      </c>
      <c r="BS274">
        <v>0.40693172163578517</v>
      </c>
      <c r="BT274">
        <v>0.26902856720524609</v>
      </c>
      <c r="BU274">
        <v>0.21250248389523876</v>
      </c>
      <c r="BV274">
        <v>0.18090445186498558</v>
      </c>
      <c r="BX274">
        <f t="shared" si="13"/>
        <v>3.8535958717967285</v>
      </c>
    </row>
    <row r="275" spans="68:76">
      <c r="BP275" t="e">
        <v>#DIV/0!</v>
      </c>
      <c r="BQ275" s="20" t="e">
        <v>#DIV/0!</v>
      </c>
      <c r="BR275" t="e">
        <v>#DIV/0!</v>
      </c>
      <c r="BS275" t="e">
        <v>#DIV/0!</v>
      </c>
      <c r="BT275" t="e">
        <v>#DIV/0!</v>
      </c>
      <c r="BU275" t="e">
        <v>#DIV/0!</v>
      </c>
      <c r="BV275" t="e">
        <v>#DIV/0!</v>
      </c>
    </row>
    <row r="276" spans="68:76">
      <c r="BP276">
        <v>0.96773546973422975</v>
      </c>
      <c r="BQ276" s="20">
        <v>3.9688672412033455E-3</v>
      </c>
      <c r="BR276">
        <v>0.13473299527402341</v>
      </c>
      <c r="BS276">
        <v>0.13147763630181181</v>
      </c>
      <c r="BT276">
        <v>7.9281849559126524E-2</v>
      </c>
      <c r="BU276">
        <v>7.2613013167173793E-2</v>
      </c>
      <c r="BV276">
        <v>8.0810813248111471E-2</v>
      </c>
      <c r="BX276">
        <f t="shared" ref="BX276:BX298" si="14">1/(BQ276+BV276)</f>
        <v>11.795279178081293</v>
      </c>
    </row>
    <row r="277" spans="68:76">
      <c r="BP277">
        <v>0.68187688042284456</v>
      </c>
      <c r="BQ277" s="20">
        <v>8.2072426178279746E-3</v>
      </c>
      <c r="BR277">
        <v>0.12967749115550542</v>
      </c>
      <c r="BS277">
        <v>0.18306252388466715</v>
      </c>
      <c r="BT277">
        <v>0.10587204607663164</v>
      </c>
      <c r="BU277">
        <v>8.7623951071426662E-2</v>
      </c>
      <c r="BV277">
        <v>9.2893302410953893E-2</v>
      </c>
      <c r="BX277">
        <f t="shared" si="14"/>
        <v>9.8911435117913005</v>
      </c>
    </row>
    <row r="278" spans="68:76">
      <c r="BP278">
        <v>0.93282384642382454</v>
      </c>
      <c r="BQ278" s="20">
        <v>4.6159803560404536E-3</v>
      </c>
      <c r="BR278">
        <v>0.12863964734581812</v>
      </c>
      <c r="BS278">
        <v>0.13455768694216597</v>
      </c>
      <c r="BT278">
        <v>8.0209143417642514E-2</v>
      </c>
      <c r="BU278">
        <v>7.22955753863814E-2</v>
      </c>
      <c r="BV278">
        <v>8.1737337475899063E-2</v>
      </c>
      <c r="BX278">
        <f t="shared" si="14"/>
        <v>11.580330960139783</v>
      </c>
    </row>
    <row r="279" spans="68:76">
      <c r="BP279">
        <v>0.5719069115158113</v>
      </c>
      <c r="BQ279" s="20">
        <v>1.3373379678997105E-2</v>
      </c>
      <c r="BR279">
        <v>0.13194845607874633</v>
      </c>
      <c r="BS279">
        <v>0.21287214514812314</v>
      </c>
      <c r="BT279">
        <v>0.12478481760425494</v>
      </c>
      <c r="BU279">
        <v>9.8905784184420822E-2</v>
      </c>
      <c r="BV279">
        <v>0.10040839479274025</v>
      </c>
      <c r="BX279">
        <f t="shared" si="14"/>
        <v>8.7887537757498553</v>
      </c>
    </row>
    <row r="280" spans="68:76">
      <c r="BP280">
        <v>0.5212798868387698</v>
      </c>
      <c r="BQ280" s="20">
        <v>1.4238905696761926E-2</v>
      </c>
      <c r="BR280">
        <v>0.13860241699041922</v>
      </c>
      <c r="BS280">
        <v>0.23483091492945402</v>
      </c>
      <c r="BT280">
        <v>0.13895456484337224</v>
      </c>
      <c r="BU280">
        <v>0.10701719940286605</v>
      </c>
      <c r="BV280">
        <v>0.10504255514386374</v>
      </c>
      <c r="BX280">
        <f t="shared" si="14"/>
        <v>8.3835324697785172</v>
      </c>
    </row>
    <row r="281" spans="68:76">
      <c r="BP281">
        <v>0.32518124083196809</v>
      </c>
      <c r="BQ281" s="20">
        <v>1.6496856136708635E-2</v>
      </c>
      <c r="BR281">
        <v>0.15246136749145064</v>
      </c>
      <c r="BS281">
        <v>0.34705697430416638</v>
      </c>
      <c r="BT281">
        <v>0.22468771478810878</v>
      </c>
      <c r="BU281">
        <v>0.13646985403452588</v>
      </c>
      <c r="BV281">
        <v>0.12197708736261052</v>
      </c>
      <c r="BX281">
        <f t="shared" si="14"/>
        <v>7.2215752272911669</v>
      </c>
    </row>
    <row r="282" spans="68:76">
      <c r="BP282">
        <v>0.36149702928860705</v>
      </c>
      <c r="BQ282" s="20">
        <v>2.1172571137083849E-2</v>
      </c>
      <c r="BR282">
        <v>0.16318802570330954</v>
      </c>
      <c r="BS282">
        <v>0.34666182925155331</v>
      </c>
      <c r="BT282">
        <v>0.21322648228614577</v>
      </c>
      <c r="BU282">
        <v>0.1443771844726334</v>
      </c>
      <c r="BV282">
        <v>0.13031680204853061</v>
      </c>
      <c r="BX282">
        <f t="shared" si="14"/>
        <v>6.60112309511464</v>
      </c>
    </row>
    <row r="283" spans="68:76">
      <c r="BP283">
        <v>0.38252839302057207</v>
      </c>
      <c r="BQ283" s="20">
        <v>7.0464417761660084E-2</v>
      </c>
      <c r="BR283">
        <v>0.21145925450243497</v>
      </c>
      <c r="BS283">
        <v>0.41896565576074934</v>
      </c>
      <c r="BT283">
        <v>0.26054971297832391</v>
      </c>
      <c r="BU283">
        <v>0.19250247122725483</v>
      </c>
      <c r="BV283">
        <v>0.16569053549687313</v>
      </c>
      <c r="BX283">
        <f t="shared" si="14"/>
        <v>4.2345078356465349</v>
      </c>
    </row>
    <row r="284" spans="68:76">
      <c r="BP284">
        <v>0.366843301953651</v>
      </c>
      <c r="BQ284" s="20">
        <v>4.1519014704289155E-2</v>
      </c>
      <c r="BR284">
        <v>0.20049718421202348</v>
      </c>
      <c r="BS284">
        <v>0.40783776776616382</v>
      </c>
      <c r="BT284">
        <v>0.25561276729638077</v>
      </c>
      <c r="BU284">
        <v>0.18204084719013283</v>
      </c>
      <c r="BV284">
        <v>0.15848912897324158</v>
      </c>
      <c r="BX284">
        <f t="shared" si="14"/>
        <v>4.9997964163513302</v>
      </c>
    </row>
    <row r="285" spans="68:76">
      <c r="BP285">
        <v>0.4352529504494782</v>
      </c>
      <c r="BQ285" s="20">
        <v>2.1491807675555717E-2</v>
      </c>
      <c r="BR285">
        <v>0.14645304981221732</v>
      </c>
      <c r="BS285">
        <v>0.28355809570649121</v>
      </c>
      <c r="BT285">
        <v>0.17441269106206989</v>
      </c>
      <c r="BU285">
        <v>0.12550622599989908</v>
      </c>
      <c r="BV285">
        <v>0.11743220419552945</v>
      </c>
      <c r="BX285">
        <f t="shared" si="14"/>
        <v>7.1981796849341793</v>
      </c>
    </row>
    <row r="286" spans="68:76">
      <c r="BP286">
        <v>0.44260946125599543</v>
      </c>
      <c r="BQ286" s="20">
        <v>3.3341668713228273E-2</v>
      </c>
      <c r="BR286">
        <v>0.17428260757337649</v>
      </c>
      <c r="BS286">
        <v>0.32524486657881913</v>
      </c>
      <c r="BT286">
        <v>0.21143339003866932</v>
      </c>
      <c r="BU286">
        <v>0.15305100220391127</v>
      </c>
      <c r="BV286">
        <v>0.13840504180885949</v>
      </c>
      <c r="BX286">
        <f t="shared" si="14"/>
        <v>5.8225278199514241</v>
      </c>
    </row>
    <row r="287" spans="68:76">
      <c r="BP287">
        <v>0.32885710764533704</v>
      </c>
      <c r="BQ287" s="20">
        <v>1.4774274716023486E-2</v>
      </c>
      <c r="BR287">
        <v>0.14849398369768796</v>
      </c>
      <c r="BS287">
        <v>0.35424776222914606</v>
      </c>
      <c r="BT287">
        <v>0.19674754848893272</v>
      </c>
      <c r="BU287">
        <v>0.1272723728036497</v>
      </c>
      <c r="BV287">
        <v>0.12402132660269156</v>
      </c>
      <c r="BX287">
        <f t="shared" si="14"/>
        <v>7.2048392780381372</v>
      </c>
    </row>
    <row r="288" spans="68:76">
      <c r="BP288">
        <v>0.52713607645390947</v>
      </c>
      <c r="BQ288" s="20">
        <v>2.1051021080897472E-2</v>
      </c>
      <c r="BR288">
        <v>0.15715131588268194</v>
      </c>
      <c r="BS288">
        <v>0.26423799730595238</v>
      </c>
      <c r="BT288">
        <v>0.16544775268185644</v>
      </c>
      <c r="BU288">
        <v>0.1286968096658046</v>
      </c>
      <c r="BV288">
        <v>0.12204863458146004</v>
      </c>
      <c r="BX288">
        <f t="shared" si="14"/>
        <v>6.9881370110316139</v>
      </c>
    </row>
    <row r="289" spans="68:76">
      <c r="BP289">
        <v>0.57009490643953531</v>
      </c>
      <c r="BQ289" s="20">
        <v>2.1642164043754828E-2</v>
      </c>
      <c r="BR289">
        <v>0.14026056589886537</v>
      </c>
      <c r="BS289">
        <v>0.22711114509483785</v>
      </c>
      <c r="BT289">
        <v>0.13726424865342415</v>
      </c>
      <c r="BU289">
        <v>0.11214876108933061</v>
      </c>
      <c r="BV289">
        <v>0.11021493794350444</v>
      </c>
      <c r="BX289">
        <f t="shared" si="14"/>
        <v>7.583967681138823</v>
      </c>
    </row>
    <row r="290" spans="68:76">
      <c r="BP290">
        <v>0.35966501745009394</v>
      </c>
      <c r="BQ290" s="20">
        <v>3.6495828396793856E-2</v>
      </c>
      <c r="BR290">
        <v>0.16511381114771689</v>
      </c>
      <c r="BS290">
        <v>0.35292376309443096</v>
      </c>
      <c r="BT290">
        <v>0.21150719536554133</v>
      </c>
      <c r="BU290">
        <v>0.14954091953038387</v>
      </c>
      <c r="BV290">
        <v>0.13517255435758169</v>
      </c>
      <c r="BX290">
        <f t="shared" si="14"/>
        <v>5.8251844862475801</v>
      </c>
    </row>
    <row r="291" spans="68:76">
      <c r="BP291">
        <v>0.40705719006867991</v>
      </c>
      <c r="BQ291" s="20">
        <v>3.0344064588502726E-2</v>
      </c>
      <c r="BR291">
        <v>0.17198177316199278</v>
      </c>
      <c r="BS291">
        <v>0.33803349956043899</v>
      </c>
      <c r="BT291">
        <v>0.19650759125071962</v>
      </c>
      <c r="BU291">
        <v>0.14941314458230193</v>
      </c>
      <c r="BV291">
        <v>0.1371862851358783</v>
      </c>
      <c r="BX291">
        <f t="shared" si="14"/>
        <v>5.9690677041216018</v>
      </c>
    </row>
    <row r="292" spans="68:76">
      <c r="BP292">
        <v>0.68769330565817222</v>
      </c>
      <c r="BQ292" s="20">
        <v>6.9905312977089455E-3</v>
      </c>
      <c r="BR292">
        <v>0.13990201329223256</v>
      </c>
      <c r="BS292">
        <v>0.18912406972797352</v>
      </c>
      <c r="BT292">
        <v>0.11586965760154395</v>
      </c>
      <c r="BU292">
        <v>9.31440040015553E-2</v>
      </c>
      <c r="BV292">
        <v>9.474128805800848E-2</v>
      </c>
      <c r="BX292">
        <f t="shared" si="14"/>
        <v>9.8297662062189293</v>
      </c>
    </row>
    <row r="293" spans="68:76">
      <c r="BP293">
        <v>1.1151190660333161</v>
      </c>
      <c r="BQ293" s="20">
        <v>2.1762727185129106E-3</v>
      </c>
      <c r="BR293">
        <v>0.15262229368191466</v>
      </c>
      <c r="BS293">
        <v>0.12092226254663853</v>
      </c>
      <c r="BT293">
        <v>7.8521844426322207E-2</v>
      </c>
      <c r="BU293">
        <v>7.1361229954170283E-2</v>
      </c>
      <c r="BV293">
        <v>7.7702701461599896E-2</v>
      </c>
      <c r="BX293">
        <f t="shared" si="14"/>
        <v>12.518938935609999</v>
      </c>
    </row>
    <row r="294" spans="68:76">
      <c r="BP294">
        <v>1.3032035181598074</v>
      </c>
      <c r="BQ294" s="20">
        <v>1.6900086510861746E-3</v>
      </c>
      <c r="BR294">
        <v>0.14241532965599255</v>
      </c>
      <c r="BS294">
        <v>9.6388460858263997E-2</v>
      </c>
      <c r="BT294">
        <v>5.8896567013363127E-2</v>
      </c>
      <c r="BU294">
        <v>5.8689046154376513E-2</v>
      </c>
      <c r="BV294">
        <v>7.1572191950280098E-2</v>
      </c>
      <c r="BX294">
        <f t="shared" si="14"/>
        <v>13.649603639961517</v>
      </c>
    </row>
    <row r="295" spans="68:76">
      <c r="BP295">
        <v>0.45510117961371632</v>
      </c>
      <c r="BQ295" s="20">
        <v>1.9136154959519824E-2</v>
      </c>
      <c r="BR295">
        <v>0.11116139944298035</v>
      </c>
      <c r="BS295">
        <v>0.21800485877871659</v>
      </c>
      <c r="BT295">
        <v>0.13973680600029023</v>
      </c>
      <c r="BU295">
        <v>9.5308140462862873E-2</v>
      </c>
      <c r="BV295">
        <v>9.1846159303825808E-2</v>
      </c>
      <c r="BX295">
        <f t="shared" si="14"/>
        <v>9.010444651813069</v>
      </c>
    </row>
    <row r="296" spans="68:76">
      <c r="BP296">
        <v>0.59631440835011706</v>
      </c>
      <c r="BQ296" s="20">
        <v>8.3760112752888031E-3</v>
      </c>
      <c r="BR296">
        <v>0.13820614364016764</v>
      </c>
      <c r="BS296">
        <v>0.22357388179787527</v>
      </c>
      <c r="BT296">
        <v>0.14590378056687667</v>
      </c>
      <c r="BU296">
        <v>0.10122932737597339</v>
      </c>
      <c r="BV296">
        <v>0.10353675786815586</v>
      </c>
      <c r="BX296">
        <f t="shared" si="14"/>
        <v>8.9355308393651285</v>
      </c>
    </row>
    <row r="297" spans="68:76">
      <c r="BP297">
        <v>0.56909818626827424</v>
      </c>
      <c r="BQ297" s="20">
        <v>1.8744659913254129E-2</v>
      </c>
      <c r="BR297">
        <v>0.12150736403497976</v>
      </c>
      <c r="BS297">
        <v>0.20123977505143634</v>
      </c>
      <c r="BT297">
        <v>0.1376966273173881</v>
      </c>
      <c r="BU297">
        <v>9.9744716581315451E-2</v>
      </c>
      <c r="BV297">
        <v>9.6778625362444332E-2</v>
      </c>
      <c r="BX297">
        <f t="shared" si="14"/>
        <v>8.6562635196314002</v>
      </c>
    </row>
    <row r="298" spans="68:76">
      <c r="BP298">
        <v>0.89030575911148602</v>
      </c>
      <c r="BQ298" s="20">
        <v>9.7873264569515988E-3</v>
      </c>
      <c r="BR298">
        <v>0.11967219609564897</v>
      </c>
      <c r="BS298">
        <v>0.13288801496491776</v>
      </c>
      <c r="BT298">
        <v>8.6271122864344837E-2</v>
      </c>
      <c r="BU298">
        <v>7.6399970991780336E-2</v>
      </c>
      <c r="BV298">
        <v>8.4522721849830632E-2</v>
      </c>
      <c r="BX298">
        <f t="shared" si="14"/>
        <v>10.603324014288367</v>
      </c>
    </row>
    <row r="299" spans="68:76">
      <c r="BP299" t="e">
        <v>#DIV/0!</v>
      </c>
      <c r="BQ299" s="20" t="e">
        <v>#DIV/0!</v>
      </c>
      <c r="BR299" t="e">
        <v>#DIV/0!</v>
      </c>
      <c r="BS299" t="e">
        <v>#DIV/0!</v>
      </c>
      <c r="BT299" t="e">
        <v>#DIV/0!</v>
      </c>
      <c r="BU299" t="e">
        <v>#DIV/0!</v>
      </c>
      <c r="BV299" t="e">
        <v>#DIV/0!</v>
      </c>
    </row>
    <row r="300" spans="68:76">
      <c r="BP300">
        <v>0.5330074029726346</v>
      </c>
      <c r="BQ300" s="20">
        <v>3.844601080983074E-2</v>
      </c>
      <c r="BR300">
        <v>0.18527670407993047</v>
      </c>
      <c r="BS300">
        <v>0.30146470768912231</v>
      </c>
      <c r="BT300">
        <v>0.19088085738976288</v>
      </c>
      <c r="BU300">
        <v>0.15480070147524932</v>
      </c>
      <c r="BV300">
        <v>0.14321025511517449</v>
      </c>
      <c r="BX300">
        <f t="shared" ref="BX300:BX315" si="15">1/(BQ300+BV300)</f>
        <v>5.5049023214692685</v>
      </c>
    </row>
    <row r="301" spans="68:76">
      <c r="BP301">
        <v>0.53858020395503337</v>
      </c>
      <c r="BQ301" s="20">
        <v>3.5278692386812513E-2</v>
      </c>
      <c r="BR301">
        <v>0.1752859120527655</v>
      </c>
      <c r="BS301">
        <v>0.2860032031259912</v>
      </c>
      <c r="BT301">
        <v>0.17966220201940655</v>
      </c>
      <c r="BU301">
        <v>0.14568737445004151</v>
      </c>
      <c r="BV301">
        <v>0.13642240156036836</v>
      </c>
      <c r="BX301">
        <f t="shared" si="15"/>
        <v>5.8240747161903501</v>
      </c>
    </row>
    <row r="302" spans="68:76">
      <c r="BP302">
        <v>0.33506123522142595</v>
      </c>
      <c r="BQ302" s="20">
        <v>0.12464821560607794</v>
      </c>
      <c r="BR302">
        <v>0.3439443140111561</v>
      </c>
      <c r="BS302">
        <v>0.64970110462036634</v>
      </c>
      <c r="BT302">
        <v>0.42934817522554009</v>
      </c>
      <c r="BU302">
        <v>0.31980520377408622</v>
      </c>
      <c r="BV302">
        <v>0.23996743072477617</v>
      </c>
      <c r="BX302">
        <f t="shared" si="15"/>
        <v>2.7426140651479201</v>
      </c>
    </row>
    <row r="303" spans="68:76">
      <c r="BP303">
        <v>0.59231439120951013</v>
      </c>
      <c r="BQ303" s="20">
        <v>2.4006061084830561E-2</v>
      </c>
      <c r="BR303">
        <v>0.15193110912092539</v>
      </c>
      <c r="BS303">
        <v>0.23605448398449402</v>
      </c>
      <c r="BT303">
        <v>0.14075911702374649</v>
      </c>
      <c r="BU303">
        <v>0.11996845418460472</v>
      </c>
      <c r="BV303">
        <v>0.11796802302787757</v>
      </c>
      <c r="BX303">
        <f t="shared" si="15"/>
        <v>7.0435390110080647</v>
      </c>
    </row>
    <row r="304" spans="68:76">
      <c r="BP304">
        <v>0.44994756101505939</v>
      </c>
      <c r="BQ304" s="20">
        <v>5.0189768068792905E-2</v>
      </c>
      <c r="BR304">
        <v>0.21800918365661001</v>
      </c>
      <c r="BS304">
        <v>0.38483362011932598</v>
      </c>
      <c r="BT304">
        <v>0.23701733864038901</v>
      </c>
      <c r="BU304">
        <v>0.18894101306592587</v>
      </c>
      <c r="BV304">
        <v>0.16666976029137104</v>
      </c>
      <c r="BX304">
        <f t="shared" si="15"/>
        <v>4.6112799726244136</v>
      </c>
    </row>
    <row r="305" spans="68:76">
      <c r="BP305">
        <v>6.3721011190097876E-2</v>
      </c>
      <c r="BQ305" s="20">
        <v>0.33991971451007363</v>
      </c>
      <c r="BR305">
        <v>0.81419040122285591</v>
      </c>
      <c r="BS305">
        <v>2.0005444662758727</v>
      </c>
      <c r="BT305">
        <v>1.2645258127499415</v>
      </c>
      <c r="BU305">
        <v>0.84530490496458077</v>
      </c>
      <c r="BV305">
        <v>0.45125187670903671</v>
      </c>
      <c r="BX305">
        <f t="shared" si="15"/>
        <v>1.2639483155090383</v>
      </c>
    </row>
    <row r="306" spans="68:76">
      <c r="BP306">
        <v>-0.16541205734252173</v>
      </c>
      <c r="BQ306" s="20">
        <v>0.65439888030065541</v>
      </c>
      <c r="BR306">
        <v>1.3503146183413686</v>
      </c>
      <c r="BS306">
        <v>6.1564199083032687</v>
      </c>
      <c r="BT306">
        <v>2.8309665809484459</v>
      </c>
      <c r="BU306">
        <v>1.5616178351260455</v>
      </c>
      <c r="BV306">
        <v>0.68757633164875331</v>
      </c>
      <c r="BX306">
        <f t="shared" si="15"/>
        <v>0.74517024688359079</v>
      </c>
    </row>
    <row r="307" spans="68:76">
      <c r="BP307">
        <v>0.4605468546706144</v>
      </c>
      <c r="BQ307" s="20">
        <v>3.1838463400163164E-2</v>
      </c>
      <c r="BR307">
        <v>0.18880430155003081</v>
      </c>
      <c r="BS307">
        <v>0.33720247797978975</v>
      </c>
      <c r="BT307">
        <v>0.20470150553086419</v>
      </c>
      <c r="BU307">
        <v>0.16078762962592089</v>
      </c>
      <c r="BV307">
        <v>0.14658555430946307</v>
      </c>
      <c r="BX307">
        <f t="shared" si="15"/>
        <v>5.6046266239079792</v>
      </c>
    </row>
    <row r="308" spans="68:76">
      <c r="BP308">
        <v>0.56063485519972489</v>
      </c>
      <c r="BQ308" s="20">
        <v>1.7713165284790122E-2</v>
      </c>
      <c r="BR308">
        <v>0.16008129962855402</v>
      </c>
      <c r="BS308">
        <v>0.25593036833457178</v>
      </c>
      <c r="BT308">
        <v>0.14811545212045249</v>
      </c>
      <c r="BU308">
        <v>0.12493335540052471</v>
      </c>
      <c r="BV308">
        <v>0.12158062778485951</v>
      </c>
      <c r="BX308">
        <f t="shared" si="15"/>
        <v>7.1790707824287656</v>
      </c>
    </row>
    <row r="309" spans="68:76">
      <c r="BP309">
        <v>1.2821115073179943</v>
      </c>
      <c r="BQ309" s="20">
        <v>1.258433485286224E-3</v>
      </c>
      <c r="BR309">
        <v>0.16661428930300848</v>
      </c>
      <c r="BS309">
        <v>0.1055453004421746</v>
      </c>
      <c r="BT309">
        <v>6.622913202515042E-2</v>
      </c>
      <c r="BU309">
        <v>6.5303971977795833E-2</v>
      </c>
      <c r="BV309">
        <v>7.2769476877212955E-2</v>
      </c>
      <c r="BX309">
        <f t="shared" si="15"/>
        <v>13.50841858298052</v>
      </c>
    </row>
    <row r="310" spans="68:76">
      <c r="BP310">
        <v>1.1539480467040586</v>
      </c>
      <c r="BQ310" s="20">
        <v>6.1907289617709306E-4</v>
      </c>
      <c r="BR310">
        <v>0.17831547018959962</v>
      </c>
      <c r="BS310">
        <v>0.13841524875246775</v>
      </c>
      <c r="BT310">
        <v>6.7882197237903397E-2</v>
      </c>
      <c r="BU310">
        <v>6.3583831173793168E-2</v>
      </c>
      <c r="BV310">
        <v>7.3635764710072923E-2</v>
      </c>
      <c r="BX310">
        <f t="shared" si="15"/>
        <v>13.467136044424265</v>
      </c>
    </row>
    <row r="311" spans="68:76">
      <c r="BP311">
        <v>0.49555483248275967</v>
      </c>
      <c r="BQ311" s="20">
        <v>0.10687335835081807</v>
      </c>
      <c r="BR311">
        <v>0.27698078591879116</v>
      </c>
      <c r="BS311">
        <v>0.43786558800996039</v>
      </c>
      <c r="BT311">
        <v>0.30261969643662057</v>
      </c>
      <c r="BU311">
        <v>0.24115846531727758</v>
      </c>
      <c r="BV311">
        <v>0.19766778120529602</v>
      </c>
      <c r="BX311">
        <f t="shared" si="15"/>
        <v>3.2836286140439239</v>
      </c>
    </row>
    <row r="312" spans="68:76">
      <c r="BP312">
        <v>0.80225097299696824</v>
      </c>
      <c r="BQ312" s="20">
        <v>2.2629607875923215E-2</v>
      </c>
      <c r="BR312">
        <v>0.14092819585929423</v>
      </c>
      <c r="BS312">
        <v>0.17180316557938463</v>
      </c>
      <c r="BT312">
        <v>0.11103855945254283</v>
      </c>
      <c r="BU312">
        <v>0.10239318587093145</v>
      </c>
      <c r="BV312">
        <v>0.10602096479397373</v>
      </c>
      <c r="BX312">
        <f t="shared" si="15"/>
        <v>7.7729929937108704</v>
      </c>
    </row>
    <row r="313" spans="68:76">
      <c r="BP313">
        <v>0.73521232634673739</v>
      </c>
      <c r="BQ313" s="20">
        <v>3.3885668538469298E-2</v>
      </c>
      <c r="BR313">
        <v>0.14857630328193505</v>
      </c>
      <c r="BS313">
        <v>0.19542855489223301</v>
      </c>
      <c r="BT313">
        <v>0.12858445037039615</v>
      </c>
      <c r="BU313">
        <v>0.11382134473766707</v>
      </c>
      <c r="BV313">
        <v>0.11432072823977629</v>
      </c>
      <c r="BX313">
        <f t="shared" si="15"/>
        <v>6.7473470898577608</v>
      </c>
    </row>
    <row r="314" spans="68:76">
      <c r="BP314">
        <v>0.249243434648591</v>
      </c>
      <c r="BQ314" s="20">
        <v>9.5552637695168791E-4</v>
      </c>
      <c r="BR314">
        <v>0.22527120782767193</v>
      </c>
      <c r="BS314">
        <v>0.51779538382518042</v>
      </c>
      <c r="BT314">
        <v>0.10938546662380588</v>
      </c>
      <c r="BU314">
        <v>9.6599493678432957E-2</v>
      </c>
      <c r="BV314">
        <v>9.6512589136305671E-2</v>
      </c>
      <c r="BX314">
        <f t="shared" si="15"/>
        <v>10.259765408760597</v>
      </c>
    </row>
    <row r="315" spans="68:76">
      <c r="BP315">
        <v>3.8170409881245648E-2</v>
      </c>
      <c r="BQ315" s="20">
        <v>0.62289553133310571</v>
      </c>
      <c r="BR315">
        <v>1.1408042482984313</v>
      </c>
      <c r="BS315">
        <v>2.7067560363314858</v>
      </c>
      <c r="BT315">
        <v>1.8213338314032927</v>
      </c>
      <c r="BU315">
        <v>1.1982492641183673</v>
      </c>
      <c r="BV315">
        <v>0.53100965841323555</v>
      </c>
      <c r="BX315">
        <f t="shared" si="15"/>
        <v>0.86662232641472592</v>
      </c>
    </row>
    <row r="316" spans="68:76">
      <c r="BP316" t="e">
        <v>#DIV/0!</v>
      </c>
      <c r="BQ316" s="20" t="e">
        <v>#DIV/0!</v>
      </c>
      <c r="BR316" t="e">
        <v>#DIV/0!</v>
      </c>
      <c r="BS316" t="e">
        <v>#DIV/0!</v>
      </c>
      <c r="BT316" t="e">
        <v>#DIV/0!</v>
      </c>
      <c r="BU316" t="e">
        <v>#DIV/0!</v>
      </c>
      <c r="BV316" t="e">
        <v>#DIV/0!</v>
      </c>
    </row>
    <row r="317" spans="68:76">
      <c r="BP317">
        <v>1.0565150243021701</v>
      </c>
      <c r="BQ317" s="20">
        <v>3.8814390406114278E-3</v>
      </c>
      <c r="BR317">
        <v>0.13025141035690793</v>
      </c>
      <c r="BS317">
        <v>0.11675016774929498</v>
      </c>
      <c r="BT317">
        <v>7.1865692564934108E-2</v>
      </c>
      <c r="BU317">
        <v>6.7741477587725918E-2</v>
      </c>
      <c r="BV317">
        <v>7.7929848023223156E-2</v>
      </c>
      <c r="BX317">
        <f t="shared" ref="BX317:BX332" si="16">1/(BQ317+BV317)</f>
        <v>12.223252266154104</v>
      </c>
    </row>
    <row r="318" spans="68:76">
      <c r="BP318">
        <v>1.0751842981154915</v>
      </c>
      <c r="BQ318" s="20">
        <v>1.8360840732978047E-3</v>
      </c>
      <c r="BR318">
        <v>0.15768609941349435</v>
      </c>
      <c r="BS318">
        <v>0.12982684150168433</v>
      </c>
      <c r="BT318">
        <v>7.6763169742233156E-2</v>
      </c>
      <c r="BU318">
        <v>7.0956580944397718E-2</v>
      </c>
      <c r="BV318">
        <v>7.7702814577294207E-2</v>
      </c>
      <c r="BX318">
        <f t="shared" si="16"/>
        <v>12.572464755803567</v>
      </c>
    </row>
    <row r="319" spans="68:76">
      <c r="BP319">
        <v>0.6050443125723759</v>
      </c>
      <c r="BQ319" s="20">
        <v>8.3981539392806059E-2</v>
      </c>
      <c r="BR319">
        <v>0.23650355224971981</v>
      </c>
      <c r="BS319">
        <v>0.33552454646878771</v>
      </c>
      <c r="BT319">
        <v>0.237940811118935</v>
      </c>
      <c r="BU319">
        <v>0.19689749737743298</v>
      </c>
      <c r="BV319">
        <v>0.17215046941701512</v>
      </c>
      <c r="BX319">
        <f t="shared" si="16"/>
        <v>3.9042367435711762</v>
      </c>
    </row>
    <row r="320" spans="68:76">
      <c r="BP320">
        <v>0.69412650171658163</v>
      </c>
      <c r="BQ320" s="20">
        <v>6.3821417323712886E-4</v>
      </c>
      <c r="BR320">
        <v>0.20153121918547626</v>
      </c>
      <c r="BS320">
        <v>0.25352661744521798</v>
      </c>
      <c r="BT320">
        <v>8.0855680722935641E-2</v>
      </c>
      <c r="BU320">
        <v>7.4706161320214043E-2</v>
      </c>
      <c r="BV320">
        <v>8.147726060540221E-2</v>
      </c>
      <c r="BX320">
        <f t="shared" si="16"/>
        <v>12.177972576980453</v>
      </c>
    </row>
    <row r="321" spans="68:76">
      <c r="BP321">
        <v>1.277926192944046</v>
      </c>
      <c r="BQ321" s="20">
        <v>2.383284294839754E-4</v>
      </c>
      <c r="BR321">
        <v>0.18203925529016074</v>
      </c>
      <c r="BS321">
        <v>0.13058641851807751</v>
      </c>
      <c r="BT321">
        <v>5.9579753500538603E-2</v>
      </c>
      <c r="BU321">
        <v>5.658555091647046E-2</v>
      </c>
      <c r="BV321">
        <v>7.0218879505720533E-2</v>
      </c>
      <c r="BX321">
        <f t="shared" si="16"/>
        <v>14.193012032489895</v>
      </c>
    </row>
    <row r="322" spans="68:76">
      <c r="BP322">
        <v>1.3874306464983328</v>
      </c>
      <c r="BQ322" s="20">
        <v>7.3774603708325428E-4</v>
      </c>
      <c r="BR322">
        <v>0.16295717744538329</v>
      </c>
      <c r="BS322">
        <v>9.9028845903785911E-2</v>
      </c>
      <c r="BT322">
        <v>5.755535312903326E-2</v>
      </c>
      <c r="BU322">
        <v>5.7127410900005803E-2</v>
      </c>
      <c r="BV322">
        <v>6.9760548263451502E-2</v>
      </c>
      <c r="BX322">
        <f t="shared" si="16"/>
        <v>14.184740353248726</v>
      </c>
    </row>
    <row r="323" spans="68:76">
      <c r="BP323">
        <v>0.47083505373298729</v>
      </c>
      <c r="BQ323" s="20">
        <v>2.9628739183008297E-2</v>
      </c>
      <c r="BR323">
        <v>0.16485297800434864</v>
      </c>
      <c r="BS323">
        <v>0.29785390661655148</v>
      </c>
      <c r="BT323">
        <v>0.17708926584469128</v>
      </c>
      <c r="BU323">
        <v>0.13937051442690321</v>
      </c>
      <c r="BV323">
        <v>0.13066492684949266</v>
      </c>
      <c r="BX323">
        <f t="shared" si="16"/>
        <v>6.2385496866559977</v>
      </c>
    </row>
    <row r="324" spans="68:76">
      <c r="BP324">
        <v>0.52406776676926348</v>
      </c>
      <c r="BQ324" s="20">
        <v>2.3428072015402448E-2</v>
      </c>
      <c r="BR324">
        <v>0.16572014374994806</v>
      </c>
      <c r="BS324">
        <v>0.27718447501426907</v>
      </c>
      <c r="BT324">
        <v>0.16304417013040881</v>
      </c>
      <c r="BU324">
        <v>0.13434089150419154</v>
      </c>
      <c r="BV324">
        <v>0.12826834281952229</v>
      </c>
      <c r="BX324">
        <f t="shared" si="16"/>
        <v>6.5921136045844912</v>
      </c>
    </row>
    <row r="325" spans="68:76">
      <c r="BP325">
        <v>0.4976688320951006</v>
      </c>
      <c r="BQ325" s="20">
        <v>5.5836271845254859E-3</v>
      </c>
      <c r="BR325">
        <v>0.14127166071098851</v>
      </c>
      <c r="BS325">
        <v>0.25155293436955295</v>
      </c>
      <c r="BT325">
        <v>0.11333707895816215</v>
      </c>
      <c r="BU325">
        <v>9.3561846038429097E-2</v>
      </c>
      <c r="BV325">
        <v>9.8249663263796694E-2</v>
      </c>
      <c r="BX325">
        <f t="shared" si="16"/>
        <v>9.630822597283478</v>
      </c>
    </row>
    <row r="326" spans="68:76">
      <c r="BP326">
        <v>0.71338330022382102</v>
      </c>
      <c r="BQ326" s="20">
        <v>6.9064606672452726E-3</v>
      </c>
      <c r="BR326">
        <v>0.13221714675422561</v>
      </c>
      <c r="BS326">
        <v>0.17567981712237457</v>
      </c>
      <c r="BT326">
        <v>9.8491389713142752E-2</v>
      </c>
      <c r="BU326">
        <v>8.5033143825818475E-2</v>
      </c>
      <c r="BV326">
        <v>9.030839496950796E-2</v>
      </c>
      <c r="BX326">
        <f t="shared" si="16"/>
        <v>10.286493699445849</v>
      </c>
    </row>
    <row r="327" spans="68:76">
      <c r="BP327">
        <v>0.50218068662092263</v>
      </c>
      <c r="BQ327" s="20">
        <v>3.5340939803154676E-2</v>
      </c>
      <c r="BR327">
        <v>0.1844292305607034</v>
      </c>
      <c r="BS327">
        <v>0.31278758242189925</v>
      </c>
      <c r="BT327">
        <v>0.1950723634307954</v>
      </c>
      <c r="BU327">
        <v>0.15553993743260133</v>
      </c>
      <c r="BV327">
        <v>0.1432065792279911</v>
      </c>
      <c r="BX327">
        <f t="shared" si="16"/>
        <v>5.6007499035904296</v>
      </c>
    </row>
    <row r="328" spans="68:76">
      <c r="BP328">
        <v>0.31793723498533466</v>
      </c>
      <c r="BQ328" s="20">
        <v>0.11676233648035284</v>
      </c>
      <c r="BR328">
        <v>0.34838527354604232</v>
      </c>
      <c r="BS328">
        <v>0.67263329567709707</v>
      </c>
      <c r="BT328">
        <v>0.43854466174769147</v>
      </c>
      <c r="BU328">
        <v>0.32551786909769254</v>
      </c>
      <c r="BV328">
        <v>0.24379948701284077</v>
      </c>
      <c r="BX328">
        <f t="shared" si="16"/>
        <v>2.7734494747996448</v>
      </c>
    </row>
    <row r="329" spans="68:76">
      <c r="BP329">
        <v>0.39428515175153223</v>
      </c>
      <c r="BQ329" s="20">
        <v>5.8033701447370543E-2</v>
      </c>
      <c r="BR329">
        <v>0.23348703030588122</v>
      </c>
      <c r="BS329">
        <v>0.44094656896115647</v>
      </c>
      <c r="BT329">
        <v>0.27234869568705233</v>
      </c>
      <c r="BU329">
        <v>0.20871086657525365</v>
      </c>
      <c r="BV329">
        <v>0.17833174732208351</v>
      </c>
      <c r="BX329">
        <f t="shared" si="16"/>
        <v>4.2307367900262749</v>
      </c>
    </row>
    <row r="330" spans="68:76">
      <c r="BP330">
        <v>0.29861430546973899</v>
      </c>
      <c r="BQ330" s="20">
        <v>4.9789543256975495E-2</v>
      </c>
      <c r="BR330">
        <v>0.16657241120791727</v>
      </c>
      <c r="BS330">
        <v>0.39432805472797922</v>
      </c>
      <c r="BT330">
        <v>0.21336459944684083</v>
      </c>
      <c r="BU330">
        <v>0.15419224267296813</v>
      </c>
      <c r="BV330">
        <v>0.13892961602399997</v>
      </c>
      <c r="BX330">
        <f t="shared" si="16"/>
        <v>5.2988790529272389</v>
      </c>
    </row>
    <row r="331" spans="68:76">
      <c r="BP331">
        <v>0.37665703063274281</v>
      </c>
      <c r="BQ331" s="20">
        <v>4.3785350421156582E-2</v>
      </c>
      <c r="BR331">
        <v>0.17621450310304365</v>
      </c>
      <c r="BS331">
        <v>0.36279171307250635</v>
      </c>
      <c r="BT331">
        <v>0.20782244465440244</v>
      </c>
      <c r="BU331">
        <v>0.15718144073251342</v>
      </c>
      <c r="BV331">
        <v>0.14256037190104978</v>
      </c>
      <c r="BX331">
        <f t="shared" si="16"/>
        <v>5.3663694961074642</v>
      </c>
    </row>
    <row r="332" spans="68:76">
      <c r="BP332">
        <v>0.35560534089487228</v>
      </c>
      <c r="BQ332" s="20">
        <v>0.15126368797897846</v>
      </c>
      <c r="BR332">
        <v>0.36927450088726127</v>
      </c>
      <c r="BS332">
        <v>0.66453122353453642</v>
      </c>
      <c r="BT332">
        <v>0.46529364324162392</v>
      </c>
      <c r="BU332">
        <v>0.34315920792965876</v>
      </c>
      <c r="BV332">
        <v>0.24965517673485091</v>
      </c>
      <c r="BX332">
        <f t="shared" si="16"/>
        <v>2.4942702576836511</v>
      </c>
    </row>
    <row r="790" spans="26:74" s="6" customFormat="1"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 s="20"/>
      <c r="BR790"/>
      <c r="BS790"/>
      <c r="BT790"/>
      <c r="BU790"/>
      <c r="BV790"/>
    </row>
    <row r="1050" spans="67:71" s="6" customFormat="1">
      <c r="BO1050"/>
      <c r="BQ1050" s="20"/>
      <c r="BR1050"/>
      <c r="BS1050"/>
    </row>
    <row r="1056" spans="67:71" s="6" customFormat="1">
      <c r="BO1056"/>
      <c r="BQ1056" s="20"/>
      <c r="BR1056"/>
      <c r="BS1056"/>
    </row>
    <row r="1057" spans="67:71" s="6" customFormat="1">
      <c r="BO1057"/>
      <c r="BQ1057" s="20"/>
      <c r="BR1057"/>
      <c r="BS1057"/>
    </row>
    <row r="1125" spans="26:74" s="6" customFormat="1"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 s="20"/>
      <c r="BR1125"/>
      <c r="BS1125"/>
      <c r="BT1125"/>
      <c r="BU1125"/>
      <c r="BV1125"/>
    </row>
    <row r="1126" spans="26:74" s="6" customFormat="1"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 s="20"/>
      <c r="BR1126"/>
      <c r="BS1126"/>
      <c r="BT1126"/>
      <c r="BU1126"/>
      <c r="BV1126"/>
    </row>
    <row r="1127" spans="26:74" s="6" customFormat="1"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 s="20"/>
      <c r="BR1127"/>
      <c r="BS1127"/>
      <c r="BT1127"/>
      <c r="BU1127"/>
      <c r="BV1127"/>
    </row>
    <row r="1128" spans="26:74" s="14" customFormat="1"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 s="20"/>
      <c r="BR1128"/>
      <c r="BS1128"/>
      <c r="BT1128"/>
      <c r="BU1128"/>
      <c r="BV1128"/>
    </row>
    <row r="1129" spans="26:74" s="6" customFormat="1"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 s="20"/>
      <c r="BR1129"/>
      <c r="BS1129"/>
      <c r="BT1129"/>
      <c r="BU1129"/>
      <c r="BV1129"/>
    </row>
    <row r="1145" spans="67:71" s="6" customFormat="1">
      <c r="BO1145"/>
      <c r="BQ1145" s="20"/>
      <c r="BR1145"/>
      <c r="BS1145"/>
    </row>
    <row r="1149" spans="67:71" s="6" customFormat="1">
      <c r="BO1149"/>
      <c r="BQ1149" s="20"/>
      <c r="BR1149"/>
      <c r="BS11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Z1149"/>
  <sheetViews>
    <sheetView workbookViewId="0">
      <selection activeCell="E7" sqref="E7"/>
    </sheetView>
  </sheetViews>
  <sheetFormatPr defaultRowHeight="15.6"/>
  <cols>
    <col min="2" max="2" width="10" customWidth="1"/>
    <col min="3" max="8" width="8.8984375" bestFit="1" customWidth="1"/>
    <col min="12" max="12" width="14.296875" customWidth="1"/>
    <col min="13" max="14" width="16.19921875" customWidth="1"/>
    <col min="15" max="19" width="8.796875" style="42"/>
    <col min="20" max="20" width="9.8984375" customWidth="1"/>
    <col min="21" max="21" width="14.09765625" customWidth="1"/>
  </cols>
  <sheetData>
    <row r="2" spans="1:26">
      <c r="N2" s="36"/>
      <c r="V2">
        <v>412</v>
      </c>
      <c r="W2">
        <v>443</v>
      </c>
      <c r="X2">
        <v>489</v>
      </c>
      <c r="Y2">
        <v>510</v>
      </c>
      <c r="Z2">
        <v>555</v>
      </c>
    </row>
    <row r="3" spans="1:26">
      <c r="N3" s="36"/>
      <c r="U3" s="36" t="s">
        <v>34</v>
      </c>
      <c r="V3" s="36">
        <v>4.7299999999999998E-3</v>
      </c>
      <c r="W3" s="36">
        <v>6.3499999999999997E-3</v>
      </c>
      <c r="X3" s="36">
        <v>1.4999999999999999E-2</v>
      </c>
      <c r="Y3" s="36">
        <v>3.2500000000000001E-2</v>
      </c>
      <c r="Z3" s="36">
        <v>5.9499999999999997E-2</v>
      </c>
    </row>
    <row r="4" spans="1:26">
      <c r="N4" s="36"/>
    </row>
    <row r="8" spans="1:26">
      <c r="K8" s="40">
        <v>1.4999999999999999E-2</v>
      </c>
      <c r="M8" s="39">
        <v>0.74</v>
      </c>
    </row>
    <row r="9" spans="1:26" ht="16.2">
      <c r="K9" s="40">
        <v>2E-3</v>
      </c>
      <c r="M9" s="39">
        <v>0.2</v>
      </c>
      <c r="N9" s="37"/>
    </row>
    <row r="10" spans="1:26">
      <c r="K10" s="40">
        <v>0.6</v>
      </c>
      <c r="M10" s="39">
        <v>0.8</v>
      </c>
      <c r="N10" s="38"/>
    </row>
    <row r="11" spans="1:26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20</v>
      </c>
      <c r="G11" t="s">
        <v>5</v>
      </c>
      <c r="H11" t="s">
        <v>37</v>
      </c>
      <c r="O11" s="42" t="s">
        <v>14</v>
      </c>
      <c r="P11" s="42" t="s">
        <v>14</v>
      </c>
      <c r="Q11" s="42" t="s">
        <v>14</v>
      </c>
      <c r="R11" s="42" t="s">
        <v>14</v>
      </c>
      <c r="S11" s="42" t="s">
        <v>14</v>
      </c>
    </row>
    <row r="12" spans="1:26">
      <c r="J12" t="s">
        <v>30</v>
      </c>
      <c r="O12" s="42">
        <v>412</v>
      </c>
      <c r="P12" s="42">
        <v>443</v>
      </c>
      <c r="Q12" s="42">
        <v>489</v>
      </c>
      <c r="R12" s="42">
        <v>510</v>
      </c>
      <c r="S12" s="42">
        <v>555</v>
      </c>
    </row>
    <row r="13" spans="1:26">
      <c r="L13" s="41" t="s">
        <v>33</v>
      </c>
      <c r="M13" s="41"/>
      <c r="V13" s="44" t="s">
        <v>36</v>
      </c>
      <c r="W13" s="44"/>
      <c r="X13" s="44"/>
      <c r="Y13" s="44"/>
      <c r="Z13" s="44"/>
    </row>
    <row r="14" spans="1:26">
      <c r="K14" t="s">
        <v>31</v>
      </c>
      <c r="L14" s="41"/>
      <c r="M14" s="41" t="s">
        <v>32</v>
      </c>
      <c r="U14" s="45" t="s">
        <v>35</v>
      </c>
      <c r="V14" s="44">
        <v>412</v>
      </c>
      <c r="W14" s="44">
        <v>443</v>
      </c>
      <c r="X14" s="44">
        <v>489</v>
      </c>
      <c r="Y14" s="44">
        <v>510</v>
      </c>
      <c r="Z14" s="44">
        <v>555</v>
      </c>
    </row>
    <row r="15" spans="1:26">
      <c r="A15" t="str">
        <f>Rrs!A15</f>
        <v>XXX</v>
      </c>
      <c r="B15" t="str">
        <f>Rrs!B15</f>
        <v>yyy</v>
      </c>
      <c r="C15">
        <f>Rrs!C15</f>
        <v>1.1999999999999999E-3</v>
      </c>
      <c r="D15">
        <f>Rrs!D15</f>
        <v>1.6900000000000001E-3</v>
      </c>
      <c r="E15">
        <f>Rrs!E15</f>
        <v>3.29E-3</v>
      </c>
      <c r="F15">
        <f>Rrs!F15</f>
        <v>4.0400000000000002E-3</v>
      </c>
      <c r="G15">
        <f>Rrs!G15</f>
        <v>7.4799999999999997E-3</v>
      </c>
      <c r="H15">
        <f>Rrs!H15</f>
        <v>3.46E-3</v>
      </c>
      <c r="J15">
        <f>D15/G15</f>
        <v>0.22593582887700536</v>
      </c>
      <c r="K15">
        <f t="shared" ref="K15:K29" si="0">K$8+K$9/(K$10+J15)</f>
        <v>1.7421495629653609E-2</v>
      </c>
      <c r="L15">
        <f>EXP(K15*(P$12-O$12))</f>
        <v>1.7161207479342622</v>
      </c>
      <c r="M15">
        <f t="shared" ref="M15:M29" si="1">M$8+M$9/(M$10+J15)</f>
        <v>0.93494396664060464</v>
      </c>
      <c r="O15" s="42">
        <f>QAA_v6!BR15</f>
        <v>2.1316928759835134</v>
      </c>
      <c r="P15" s="42">
        <f>QAA_v6!BS15</f>
        <v>1.4910531100295796</v>
      </c>
      <c r="Q15" s="42">
        <f>QAA_v6!BT15</f>
        <v>0.75927444547808087</v>
      </c>
      <c r="R15" s="42">
        <f>QAA_v6!BU15</f>
        <v>0.61735798117495311</v>
      </c>
      <c r="S15" s="42">
        <f>QAA_v6!BV15</f>
        <v>0.33501050244132496</v>
      </c>
      <c r="U15" s="45">
        <f>(O15-M15*P15-$V$3+M15*$W$3)/(L15-M15)</f>
        <v>0.94581492781346554</v>
      </c>
      <c r="V15" s="44">
        <f>O15-V$3-$U15*EXP($K15*(443-V$2))</f>
        <v>0.50383025465687892</v>
      </c>
      <c r="W15" s="44">
        <f t="shared" ref="W15:Z15" si="2">P15-W$3-$U15*EXP($K15*(443-W$2))</f>
        <v>0.53888818221611401</v>
      </c>
      <c r="X15" s="44">
        <f t="shared" si="2"/>
        <v>0.31988220868133482</v>
      </c>
      <c r="Y15" s="44">
        <f t="shared" si="2"/>
        <v>0.29049703977880631</v>
      </c>
      <c r="Z15" s="44">
        <f t="shared" si="2"/>
        <v>0.14110795221187541</v>
      </c>
    </row>
    <row r="16" spans="1:26">
      <c r="A16" t="str">
        <f>Rrs!A16</f>
        <v>XXX</v>
      </c>
      <c r="B16" t="str">
        <f>Rrs!B16</f>
        <v>yyy</v>
      </c>
      <c r="C16">
        <f>Rrs!C16</f>
        <v>9.7000000000000005E-4</v>
      </c>
      <c r="D16">
        <f>Rrs!D16</f>
        <v>1.1900000000000001E-3</v>
      </c>
      <c r="E16">
        <f>Rrs!E16</f>
        <v>1.8400000000000001E-3</v>
      </c>
      <c r="F16">
        <f>Rrs!F16</f>
        <v>2.2899999999999999E-3</v>
      </c>
      <c r="G16">
        <f>Rrs!G16</f>
        <v>4.2500000000000003E-3</v>
      </c>
      <c r="H16">
        <f>Rrs!H16</f>
        <v>1.6100000000000001E-3</v>
      </c>
      <c r="J16">
        <f t="shared" ref="J16:J20" si="3">D16/G16</f>
        <v>0.28000000000000003</v>
      </c>
      <c r="K16">
        <f t="shared" si="0"/>
        <v>1.7272727272727273E-2</v>
      </c>
      <c r="L16">
        <f t="shared" ref="L16:L20" si="4">EXP(K16*(P$12-O$12))</f>
        <v>1.7082245315076097</v>
      </c>
      <c r="M16">
        <f t="shared" si="1"/>
        <v>0.92518518518518511</v>
      </c>
      <c r="O16" s="42">
        <f>QAA_v6!BR16</f>
        <v>1.2544385791920813</v>
      </c>
      <c r="P16" s="42">
        <f>QAA_v6!BS16</f>
        <v>0.98046808102126726</v>
      </c>
      <c r="Q16" s="42">
        <f>QAA_v6!BT16</f>
        <v>0.60664444960839481</v>
      </c>
      <c r="R16" s="42">
        <f>QAA_v6!BU16</f>
        <v>0.48152340687150347</v>
      </c>
      <c r="S16" s="42">
        <f>QAA_v6!BV16</f>
        <v>0.25537742062245672</v>
      </c>
      <c r="U16" s="45">
        <f t="shared" ref="U16:U29" si="5">(O16-M16*P16-$V$3+M16*$W$3)/(L16-M16)</f>
        <v>0.4450210115836214</v>
      </c>
      <c r="V16" s="44">
        <f t="shared" ref="V16:V29" si="6">O16-V$3-$U16*EXP($K16*(443-V$2))</f>
        <v>0.48951277016860728</v>
      </c>
      <c r="W16" s="44">
        <f t="shared" ref="W16:W29" si="7">P16-W$3-$U16*EXP($K16*(443-W$2))</f>
        <v>0.52909706943764589</v>
      </c>
      <c r="X16" s="44">
        <f t="shared" ref="X16:X29" si="8">Q16-X$3-$U16*EXP($K16*(443-X$2))</f>
        <v>0.39058994398626234</v>
      </c>
      <c r="Y16" s="44">
        <f t="shared" ref="Y16:Y29" si="9">R16-Y$3-$U16*EXP($K16*(443-Y$2))</f>
        <v>0.3091344740417532</v>
      </c>
      <c r="Z16" s="44">
        <f t="shared" ref="Z16:Z29" si="10">S16-Z$3-$U16*EXP($K16*(443-Z$2))</f>
        <v>0.13157636530262573</v>
      </c>
    </row>
    <row r="17" spans="1:26">
      <c r="A17" t="str">
        <f>Rrs!A17</f>
        <v>XXX</v>
      </c>
      <c r="B17" t="str">
        <f>Rrs!B17</f>
        <v>yyy</v>
      </c>
      <c r="C17">
        <f>Rrs!C17</f>
        <v>9.1E-4</v>
      </c>
      <c r="D17">
        <f>Rrs!D17</f>
        <v>1.0200000000000001E-3</v>
      </c>
      <c r="E17">
        <f>Rrs!E17</f>
        <v>1.5100000000000001E-3</v>
      </c>
      <c r="F17">
        <f>Rrs!F17</f>
        <v>1.9E-3</v>
      </c>
      <c r="G17">
        <f>Rrs!G17</f>
        <v>2.8E-3</v>
      </c>
      <c r="H17">
        <f>Rrs!H17</f>
        <v>1.7899999999999999E-3</v>
      </c>
      <c r="J17">
        <f t="shared" si="3"/>
        <v>0.36428571428571432</v>
      </c>
      <c r="K17">
        <f t="shared" si="0"/>
        <v>1.7074074074074075E-2</v>
      </c>
      <c r="L17">
        <f t="shared" si="4"/>
        <v>1.6977371842166866</v>
      </c>
      <c r="M17">
        <f t="shared" si="1"/>
        <v>0.91177914110429448</v>
      </c>
      <c r="O17" s="42">
        <f>QAA_v6!BR17</f>
        <v>1.7174359767354348</v>
      </c>
      <c r="P17" s="42">
        <f>QAA_v6!BS17</f>
        <v>1.4656203842608593</v>
      </c>
      <c r="Q17" s="42">
        <f>QAA_v6!BT17</f>
        <v>0.94169256267643464</v>
      </c>
      <c r="R17" s="42">
        <f>QAA_v6!BU17</f>
        <v>0.7367146813753217</v>
      </c>
      <c r="S17" s="42">
        <f>QAA_v6!BV17</f>
        <v>0.48534524423500491</v>
      </c>
      <c r="U17" s="45">
        <f t="shared" si="5"/>
        <v>0.48625201114009564</v>
      </c>
      <c r="V17" s="44">
        <f t="shared" si="6"/>
        <v>0.88717785652274794</v>
      </c>
      <c r="W17" s="44">
        <f t="shared" si="7"/>
        <v>0.97301837312076356</v>
      </c>
      <c r="X17" s="44">
        <f t="shared" si="8"/>
        <v>0.70499378048999184</v>
      </c>
      <c r="Y17" s="44">
        <f t="shared" si="9"/>
        <v>0.54931711010167983</v>
      </c>
      <c r="Z17" s="44">
        <f t="shared" si="10"/>
        <v>0.35400601215347238</v>
      </c>
    </row>
    <row r="18" spans="1:26">
      <c r="A18" t="str">
        <f>Rrs!A18</f>
        <v>XXX</v>
      </c>
      <c r="B18" t="str">
        <f>Rrs!B18</f>
        <v>yyy</v>
      </c>
      <c r="C18">
        <f>Rrs!C18</f>
        <v>2.2899999999999999E-3</v>
      </c>
      <c r="D18">
        <f>Rrs!D18</f>
        <v>3.46E-3</v>
      </c>
      <c r="E18">
        <f>Rrs!E18</f>
        <v>5.3699999999999998E-3</v>
      </c>
      <c r="F18">
        <f>Rrs!F18</f>
        <v>6.4900000000000001E-3</v>
      </c>
      <c r="G18">
        <f>Rrs!G18</f>
        <v>9.0699999999999999E-3</v>
      </c>
      <c r="H18">
        <f>Rrs!H18</f>
        <v>6.3800000000000003E-3</v>
      </c>
      <c r="J18">
        <f t="shared" si="3"/>
        <v>0.38147739801543551</v>
      </c>
      <c r="K18">
        <f t="shared" si="0"/>
        <v>1.70377443271175E-2</v>
      </c>
      <c r="L18">
        <f t="shared" si="4"/>
        <v>1.6958262312661041</v>
      </c>
      <c r="M18">
        <f t="shared" si="1"/>
        <v>0.90927958193355729</v>
      </c>
      <c r="O18" s="42">
        <f>QAA_v6!BR18</f>
        <v>2.2870672710624573</v>
      </c>
      <c r="P18" s="42">
        <f>QAA_v6!BS18</f>
        <v>1.482911489956896</v>
      </c>
      <c r="Q18" s="42">
        <f>QAA_v6!BT18</f>
        <v>0.93065331667104689</v>
      </c>
      <c r="R18" s="42">
        <f>QAA_v6!BU18</f>
        <v>0.76269347622514028</v>
      </c>
      <c r="S18" s="42">
        <f>QAA_v6!BV18</f>
        <v>0.53469799751805958</v>
      </c>
      <c r="U18" s="45">
        <f t="shared" si="5"/>
        <v>1.1947543830651406</v>
      </c>
      <c r="V18" s="44">
        <f t="shared" si="6"/>
        <v>0.25624144834044094</v>
      </c>
      <c r="W18" s="44">
        <f t="shared" si="7"/>
        <v>0.28180710689175537</v>
      </c>
      <c r="X18" s="44">
        <f t="shared" si="8"/>
        <v>0.37001318059733945</v>
      </c>
      <c r="Y18" s="44">
        <f t="shared" si="9"/>
        <v>0.34867204088730608</v>
      </c>
      <c r="Z18" s="44">
        <f t="shared" si="10"/>
        <v>0.29796441436058663</v>
      </c>
    </row>
    <row r="19" spans="1:26">
      <c r="A19" t="str">
        <f>Rrs!A19</f>
        <v>XXX</v>
      </c>
      <c r="B19" t="str">
        <f>Rrs!B19</f>
        <v>yyy</v>
      </c>
      <c r="C19">
        <f>Rrs!C19</f>
        <v>1.6299999999999999E-3</v>
      </c>
      <c r="D19">
        <f>Rrs!D19</f>
        <v>1.6999999999999999E-3</v>
      </c>
      <c r="E19">
        <f>Rrs!E19</f>
        <v>2.5500000000000002E-3</v>
      </c>
      <c r="F19">
        <f>Rrs!F19</f>
        <v>3.0899999999999999E-3</v>
      </c>
      <c r="G19">
        <f>Rrs!G19</f>
        <v>5.1500000000000001E-3</v>
      </c>
      <c r="H19">
        <f>Rrs!H19</f>
        <v>2.6800000000000001E-3</v>
      </c>
      <c r="J19">
        <f t="shared" si="3"/>
        <v>0.33009708737864074</v>
      </c>
      <c r="K19">
        <f t="shared" si="0"/>
        <v>1.7150313152400835E-2</v>
      </c>
      <c r="L19">
        <f t="shared" si="4"/>
        <v>1.7017543809542552</v>
      </c>
      <c r="M19">
        <f t="shared" si="1"/>
        <v>0.91697594501718216</v>
      </c>
      <c r="O19" s="42">
        <f>QAA_v6!BR19</f>
        <v>1.3003144835645646</v>
      </c>
      <c r="P19" s="42">
        <f>QAA_v6!BS19</f>
        <v>1.2045038972961588</v>
      </c>
      <c r="Q19" s="42">
        <f>QAA_v6!BT19</f>
        <v>0.77539478567483544</v>
      </c>
      <c r="R19" s="42">
        <f>QAA_v6!BU19</f>
        <v>0.63301250067961101</v>
      </c>
      <c r="S19" s="42">
        <f>QAA_v6!BV19</f>
        <v>0.37386337163234795</v>
      </c>
      <c r="U19" s="45">
        <f t="shared" si="5"/>
        <v>0.25090671748680449</v>
      </c>
      <c r="V19" s="44">
        <f t="shared" si="6"/>
        <v>0.86860287787054347</v>
      </c>
      <c r="W19" s="44">
        <f t="shared" si="7"/>
        <v>0.94724717980935424</v>
      </c>
      <c r="X19" s="44">
        <f t="shared" si="8"/>
        <v>0.64639839107627828</v>
      </c>
      <c r="Y19" s="44">
        <f t="shared" si="9"/>
        <v>0.5209923668459715</v>
      </c>
      <c r="Z19" s="44">
        <f t="shared" si="10"/>
        <v>0.27760940506986354</v>
      </c>
    </row>
    <row r="20" spans="1:26">
      <c r="A20" t="str">
        <f>Rrs!A20</f>
        <v>XXX</v>
      </c>
      <c r="B20" t="str">
        <f>Rrs!B20</f>
        <v>yyy</v>
      </c>
      <c r="C20">
        <f>Rrs!C20</f>
        <v>8.0000000000000004E-4</v>
      </c>
      <c r="D20">
        <f>Rrs!D20</f>
        <v>8.0000000000000004E-4</v>
      </c>
      <c r="E20">
        <f>Rrs!E20</f>
        <v>1.2099999999999999E-3</v>
      </c>
      <c r="F20">
        <f>Rrs!F20</f>
        <v>1.47E-3</v>
      </c>
      <c r="G20">
        <f>Rrs!G20</f>
        <v>2.6900000000000001E-3</v>
      </c>
      <c r="H20">
        <f>Rrs!H20</f>
        <v>1.2199999999999999E-3</v>
      </c>
      <c r="J20">
        <f t="shared" si="3"/>
        <v>0.29739776951672864</v>
      </c>
      <c r="K20">
        <f t="shared" si="0"/>
        <v>1.7228666114333057E-2</v>
      </c>
      <c r="L20">
        <f t="shared" si="4"/>
        <v>1.7058928673740468</v>
      </c>
      <c r="M20">
        <f t="shared" si="1"/>
        <v>0.92224932249322489</v>
      </c>
      <c r="O20" s="42">
        <f>QAA_v6!BR20</f>
        <v>1.5504692885799618</v>
      </c>
      <c r="P20" s="42">
        <f>QAA_v6!BS20</f>
        <v>1.4817386853494547</v>
      </c>
      <c r="Q20" s="42">
        <f>QAA_v6!BT20</f>
        <v>0.93364582649608652</v>
      </c>
      <c r="R20" s="42">
        <f>QAA_v6!BU20</f>
        <v>0.7574392503191717</v>
      </c>
      <c r="S20" s="42">
        <f>QAA_v6!BV20</f>
        <v>0.40515552148813383</v>
      </c>
      <c r="U20" s="45">
        <f t="shared" si="5"/>
        <v>0.23615720988348379</v>
      </c>
      <c r="V20" s="44">
        <f t="shared" si="6"/>
        <v>1.142880388660771</v>
      </c>
      <c r="W20" s="44">
        <f t="shared" si="7"/>
        <v>1.2392314754659708</v>
      </c>
      <c r="X20" s="44">
        <f t="shared" si="8"/>
        <v>0.81173671100805556</v>
      </c>
      <c r="Y20" s="44">
        <f t="shared" si="9"/>
        <v>0.65048557701190834</v>
      </c>
      <c r="Z20" s="44">
        <f t="shared" si="10"/>
        <v>0.31136437770744019</v>
      </c>
    </row>
    <row r="21" spans="1:26">
      <c r="A21" t="str">
        <f>Rrs!A21</f>
        <v>XXX</v>
      </c>
      <c r="B21" t="str">
        <f>Rrs!B21</f>
        <v>yyy</v>
      </c>
      <c r="C21">
        <f>Rrs!C21</f>
        <v>1.09E-3</v>
      </c>
      <c r="D21">
        <f>Rrs!D21</f>
        <v>1.3600000000000001E-3</v>
      </c>
      <c r="E21">
        <f>Rrs!E21</f>
        <v>2.2000000000000001E-3</v>
      </c>
      <c r="F21">
        <f>Rrs!F21</f>
        <v>2.6800000000000001E-3</v>
      </c>
      <c r="G21">
        <f>Rrs!G21</f>
        <v>3.8899999999999998E-3</v>
      </c>
      <c r="H21">
        <f>Rrs!H21</f>
        <v>1.82E-3</v>
      </c>
      <c r="J21">
        <f t="shared" ref="J21:J29" si="11">D21/G21</f>
        <v>0.34961439588688953</v>
      </c>
      <c r="K21">
        <f t="shared" si="0"/>
        <v>1.7106118029236599E-2</v>
      </c>
      <c r="L21">
        <f t="shared" ref="L21:L29" si="12">EXP(K21*(P$12-O$12))</f>
        <v>1.6994244907720326</v>
      </c>
      <c r="M21">
        <f t="shared" si="1"/>
        <v>0.91397137745974955</v>
      </c>
      <c r="O21" s="42">
        <f>QAA_v6!BR21</f>
        <v>1.291133912305692</v>
      </c>
      <c r="P21" s="42">
        <f>QAA_v6!BS21</f>
        <v>0.98988828181270405</v>
      </c>
      <c r="Q21" s="42">
        <f>QAA_v6!BT21</f>
        <v>0.58300712489454642</v>
      </c>
      <c r="R21" s="42">
        <f>QAA_v6!BU21</f>
        <v>0.47128311494199215</v>
      </c>
      <c r="S21" s="42">
        <f>QAA_v6!BV21</f>
        <v>0.31568457346092027</v>
      </c>
      <c r="U21" s="45">
        <f t="shared" si="5"/>
        <v>0.49331789196038839</v>
      </c>
      <c r="V21" s="44">
        <f t="shared" si="6"/>
        <v>0.44804740497217643</v>
      </c>
      <c r="W21" s="44">
        <f t="shared" si="7"/>
        <v>0.4902203898523157</v>
      </c>
      <c r="X21" s="44">
        <f t="shared" si="8"/>
        <v>0.34341806132972097</v>
      </c>
      <c r="Y21" s="44">
        <f t="shared" si="9"/>
        <v>0.28197170550101713</v>
      </c>
      <c r="Z21" s="44">
        <f t="shared" si="10"/>
        <v>0.1835625261101968</v>
      </c>
    </row>
    <row r="22" spans="1:26">
      <c r="A22" t="str">
        <f>Rrs!A22</f>
        <v>XXX</v>
      </c>
      <c r="B22" t="str">
        <f>Rrs!B22</f>
        <v>yyy</v>
      </c>
      <c r="C22">
        <f>Rrs!C22</f>
        <v>1.3600000000000001E-3</v>
      </c>
      <c r="D22">
        <f>Rrs!D22</f>
        <v>2.1299999999999999E-3</v>
      </c>
      <c r="E22">
        <f>Rrs!E22</f>
        <v>3.81E-3</v>
      </c>
      <c r="F22">
        <f>Rrs!F22</f>
        <v>4.7000000000000002E-3</v>
      </c>
      <c r="G22">
        <f>Rrs!G22</f>
        <v>6.5500000000000003E-3</v>
      </c>
      <c r="H22">
        <f>Rrs!H22</f>
        <v>2.82E-3</v>
      </c>
      <c r="J22">
        <f t="shared" si="11"/>
        <v>0.32519083969465645</v>
      </c>
      <c r="K22">
        <f t="shared" si="0"/>
        <v>1.7161716171617162E-2</v>
      </c>
      <c r="L22">
        <f t="shared" si="12"/>
        <v>1.7023560465655923</v>
      </c>
      <c r="M22">
        <f t="shared" si="1"/>
        <v>0.9177476255088195</v>
      </c>
      <c r="O22" s="42">
        <f>QAA_v6!BR22</f>
        <v>1.4783914619498031</v>
      </c>
      <c r="P22" s="42">
        <f>QAA_v6!BS22</f>
        <v>0.91720220050155654</v>
      </c>
      <c r="Q22" s="42">
        <f>QAA_v6!BT22</f>
        <v>0.4975795018753173</v>
      </c>
      <c r="R22" s="42">
        <f>QAA_v6!BU22</f>
        <v>0.3995504153147954</v>
      </c>
      <c r="S22" s="42">
        <f>QAA_v6!BV22</f>
        <v>0.28119678497666223</v>
      </c>
      <c r="U22" s="45">
        <f t="shared" si="5"/>
        <v>0.8127990990602324</v>
      </c>
      <c r="V22" s="44">
        <f t="shared" si="6"/>
        <v>8.9988001021550801E-2</v>
      </c>
      <c r="W22" s="44">
        <f t="shared" si="7"/>
        <v>9.8053101441324175E-2</v>
      </c>
      <c r="X22" s="44">
        <f t="shared" si="8"/>
        <v>0.11348783810635915</v>
      </c>
      <c r="Y22" s="44">
        <f t="shared" si="9"/>
        <v>0.10964586193967923</v>
      </c>
      <c r="Z22" s="44">
        <f t="shared" si="10"/>
        <v>0.1027862079391214</v>
      </c>
    </row>
    <row r="23" spans="1:26">
      <c r="A23" t="str">
        <f>Rrs!A23</f>
        <v>XXX</v>
      </c>
      <c r="B23" t="str">
        <f>Rrs!B23</f>
        <v>yyy</v>
      </c>
      <c r="C23">
        <f>Rrs!C23</f>
        <v>9.2999999999999992E-3</v>
      </c>
      <c r="D23">
        <f>Rrs!D23</f>
        <v>7.9900000000000006E-3</v>
      </c>
      <c r="E23">
        <f>Rrs!E23</f>
        <v>7.2700000000000004E-3</v>
      </c>
      <c r="F23">
        <f>Rrs!F23</f>
        <v>4.4400000000000004E-3</v>
      </c>
      <c r="G23">
        <f>Rrs!G23</f>
        <v>2.0799999999999998E-3</v>
      </c>
      <c r="H23">
        <f>Rrs!H23</f>
        <v>1.7000000000000001E-4</v>
      </c>
      <c r="J23">
        <f t="shared" si="11"/>
        <v>3.8413461538461546</v>
      </c>
      <c r="K23">
        <f t="shared" si="0"/>
        <v>1.5450313920762069E-2</v>
      </c>
      <c r="L23">
        <f t="shared" si="12"/>
        <v>1.6143941250902967</v>
      </c>
      <c r="M23">
        <f t="shared" si="1"/>
        <v>0.78309094675782054</v>
      </c>
      <c r="O23" s="42">
        <f>QAA_v6!BR23</f>
        <v>3.4949228342562269E-2</v>
      </c>
      <c r="P23" s="42">
        <f>QAA_v6!BS23</f>
        <v>3.244055987065747E-2</v>
      </c>
      <c r="Q23" s="42">
        <f>QAA_v6!BT23</f>
        <v>2.6128044368240073E-2</v>
      </c>
      <c r="R23" s="42">
        <f>QAA_v6!BU23</f>
        <v>3.7550994050802131E-2</v>
      </c>
      <c r="S23" s="42">
        <f>QAA_v6!BV23</f>
        <v>6.1735293997846559E-2</v>
      </c>
      <c r="U23" s="45">
        <f t="shared" si="5"/>
        <v>1.1774220726114998E-2</v>
      </c>
      <c r="V23" s="44">
        <f t="shared" si="6"/>
        <v>1.1210995574805812E-2</v>
      </c>
      <c r="W23" s="44">
        <f t="shared" si="7"/>
        <v>1.4316339144542471E-2</v>
      </c>
      <c r="X23" s="44">
        <f t="shared" si="8"/>
        <v>5.3434512920043998E-3</v>
      </c>
      <c r="Y23" s="44">
        <f t="shared" si="9"/>
        <v>8.6919551947587347E-4</v>
      </c>
      <c r="Z23" s="44">
        <f t="shared" si="10"/>
        <v>1.4881637092133138E-4</v>
      </c>
    </row>
    <row r="24" spans="1:26">
      <c r="A24" t="str">
        <f>Rrs!A24</f>
        <v>XXX</v>
      </c>
      <c r="B24" t="str">
        <f>Rrs!B24</f>
        <v>yyy</v>
      </c>
      <c r="C24">
        <f>Rrs!C24</f>
        <v>3.0999999999999999E-3</v>
      </c>
      <c r="D24">
        <f>Rrs!D24</f>
        <v>2.47E-3</v>
      </c>
      <c r="E24">
        <f>Rrs!E24</f>
        <v>2.6900000000000001E-3</v>
      </c>
      <c r="F24">
        <f>Rrs!F24</f>
        <v>2.3400000000000001E-3</v>
      </c>
      <c r="G24">
        <f>Rrs!G24</f>
        <v>1.6999999999999999E-3</v>
      </c>
      <c r="H24">
        <f>Rrs!H24</f>
        <v>1.2999999999999999E-4</v>
      </c>
      <c r="J24">
        <f t="shared" si="11"/>
        <v>1.4529411764705884</v>
      </c>
      <c r="K24">
        <f t="shared" si="0"/>
        <v>1.5974212034383952E-2</v>
      </c>
      <c r="L24">
        <f t="shared" si="12"/>
        <v>1.6408273118189225</v>
      </c>
      <c r="M24">
        <f t="shared" si="1"/>
        <v>0.8287728459530026</v>
      </c>
      <c r="O24" s="42">
        <f>QAA_v6!BR24</f>
        <v>9.1612728621926612E-2</v>
      </c>
      <c r="P24" s="42">
        <f>QAA_v6!BS24</f>
        <v>9.2512744671747318E-2</v>
      </c>
      <c r="Q24" s="42">
        <f>QAA_v6!BT24</f>
        <v>6.3680957787738468E-2</v>
      </c>
      <c r="R24" s="42">
        <f>QAA_v6!BU24</f>
        <v>6.5662663263695409E-2</v>
      </c>
      <c r="S24" s="42">
        <f>QAA_v6!BV24</f>
        <v>7.2212772301492423E-2</v>
      </c>
      <c r="U24" s="45">
        <f t="shared" si="5"/>
        <v>1.9054615368318803E-2</v>
      </c>
      <c r="V24" s="44">
        <f t="shared" si="6"/>
        <v>5.5617395309384546E-2</v>
      </c>
      <c r="W24" s="44">
        <f t="shared" si="7"/>
        <v>6.7108129303428521E-2</v>
      </c>
      <c r="X24" s="44">
        <f t="shared" si="8"/>
        <v>3.9542463846684126E-2</v>
      </c>
      <c r="Y24" s="44">
        <f t="shared" si="9"/>
        <v>2.6628546766023414E-2</v>
      </c>
      <c r="Z24" s="44">
        <f t="shared" si="10"/>
        <v>9.5285833797829535E-3</v>
      </c>
    </row>
    <row r="25" spans="1:26">
      <c r="A25" t="str">
        <f>Rrs!A25</f>
        <v>XXX</v>
      </c>
      <c r="B25" t="str">
        <f>Rrs!B25</f>
        <v>yyy</v>
      </c>
      <c r="C25">
        <f>Rrs!C25</f>
        <v>2.0600000000000002E-3</v>
      </c>
      <c r="D25">
        <f>Rrs!D25</f>
        <v>1.58E-3</v>
      </c>
      <c r="E25">
        <f>Rrs!E25</f>
        <v>1.75E-3</v>
      </c>
      <c r="F25">
        <f>Rrs!F25</f>
        <v>1.6000000000000001E-3</v>
      </c>
      <c r="G25">
        <f>Rrs!G25</f>
        <v>1.5E-3</v>
      </c>
      <c r="H25">
        <f>Rrs!H25</f>
        <v>2.9E-4</v>
      </c>
      <c r="J25">
        <f t="shared" si="11"/>
        <v>1.0533333333333332</v>
      </c>
      <c r="K25">
        <f t="shared" si="0"/>
        <v>1.6209677419354838E-2</v>
      </c>
      <c r="L25">
        <f t="shared" si="12"/>
        <v>1.6528482304270791</v>
      </c>
      <c r="M25">
        <f t="shared" si="1"/>
        <v>0.84791366906474819</v>
      </c>
      <c r="O25" s="42">
        <f>QAA_v6!BR25</f>
        <v>0.13703317983743885</v>
      </c>
      <c r="P25" s="42">
        <f>QAA_v6!BS25</f>
        <v>0.1452904432111651</v>
      </c>
      <c r="Q25" s="42">
        <f>QAA_v6!BT25</f>
        <v>0.10008994352465868</v>
      </c>
      <c r="R25" s="42">
        <f>QAA_v6!BU25</f>
        <v>9.918167251427297E-2</v>
      </c>
      <c r="S25" s="42">
        <f>QAA_v6!BV25</f>
        <v>8.6633549167030255E-2</v>
      </c>
      <c r="U25" s="45">
        <f t="shared" si="5"/>
        <v>1.8006033718129068E-2</v>
      </c>
      <c r="V25" s="44">
        <f t="shared" si="6"/>
        <v>0.10254193886941888</v>
      </c>
      <c r="W25" s="44">
        <f t="shared" si="7"/>
        <v>0.12093440949303605</v>
      </c>
      <c r="X25" s="44">
        <f t="shared" si="8"/>
        <v>7.654737482566501E-2</v>
      </c>
      <c r="Y25" s="44">
        <f t="shared" si="9"/>
        <v>6.0603776892704152E-2</v>
      </c>
      <c r="Z25" s="44">
        <f t="shared" si="10"/>
        <v>2.4202902695843985E-2</v>
      </c>
    </row>
    <row r="26" spans="1:26">
      <c r="A26" t="str">
        <f>Rrs!A26</f>
        <v>XXX</v>
      </c>
      <c r="B26" t="str">
        <f>Rrs!B26</f>
        <v>yyy</v>
      </c>
      <c r="C26">
        <f>Rrs!C26</f>
        <v>3.5899999999999999E-3</v>
      </c>
      <c r="D26">
        <f>Rrs!D26</f>
        <v>3.0000000000000001E-3</v>
      </c>
      <c r="E26">
        <f>Rrs!E26</f>
        <v>3.4099999999999998E-3</v>
      </c>
      <c r="F26">
        <f>Rrs!F26</f>
        <v>2.9199999999999999E-3</v>
      </c>
      <c r="G26">
        <f>Rrs!G26</f>
        <v>2.3500000000000001E-3</v>
      </c>
      <c r="H26">
        <f>Rrs!H26</f>
        <v>4.0000000000000002E-4</v>
      </c>
      <c r="J26">
        <f t="shared" si="11"/>
        <v>1.2765957446808511</v>
      </c>
      <c r="K26">
        <f t="shared" si="0"/>
        <v>1.6065759637188207E-2</v>
      </c>
      <c r="L26">
        <f t="shared" si="12"/>
        <v>1.6454905537901334</v>
      </c>
      <c r="M26">
        <f t="shared" si="1"/>
        <v>0.83631147540983608</v>
      </c>
      <c r="O26" s="42">
        <f>QAA_v6!BR26</f>
        <v>0.10172238337122341</v>
      </c>
      <c r="P26" s="42">
        <f>QAA_v6!BS26</f>
        <v>0.10111415201945115</v>
      </c>
      <c r="Q26" s="42">
        <f>QAA_v6!BT26</f>
        <v>7.0045023341983176E-2</v>
      </c>
      <c r="R26" s="42">
        <f>QAA_v6!BU26</f>
        <v>7.4595243570742417E-2</v>
      </c>
      <c r="S26" s="42">
        <f>QAA_v6!BV26</f>
        <v>7.7070620559843678E-2</v>
      </c>
      <c r="U26" s="45">
        <f t="shared" si="5"/>
        <v>2.1923497596334027E-2</v>
      </c>
      <c r="V26" s="44">
        <f t="shared" si="6"/>
        <v>6.0917475170415077E-2</v>
      </c>
      <c r="W26" s="44">
        <f t="shared" si="7"/>
        <v>7.2840654423117129E-2</v>
      </c>
      <c r="X26" s="44">
        <f t="shared" si="8"/>
        <v>4.4574813489307648E-2</v>
      </c>
      <c r="Y26" s="44">
        <f t="shared" si="9"/>
        <v>3.4623315192436423E-2</v>
      </c>
      <c r="Z26" s="44">
        <f t="shared" si="10"/>
        <v>1.3944389142843567E-2</v>
      </c>
    </row>
    <row r="27" spans="1:26">
      <c r="A27" t="str">
        <f>Rrs!A27</f>
        <v>XXX</v>
      </c>
      <c r="B27" t="str">
        <f>Rrs!B27</f>
        <v>yyy</v>
      </c>
      <c r="C27">
        <f>Rrs!C27</f>
        <v>4.8300000000000001E-3</v>
      </c>
      <c r="D27">
        <f>Rrs!D27</f>
        <v>4.0200000000000001E-3</v>
      </c>
      <c r="E27">
        <f>Rrs!E27</f>
        <v>4.3899999999999998E-3</v>
      </c>
      <c r="F27">
        <f>Rrs!F27</f>
        <v>3.7499999999999999E-3</v>
      </c>
      <c r="G27">
        <f>Rrs!G27</f>
        <v>2.65E-3</v>
      </c>
      <c r="H27">
        <f>Rrs!H27</f>
        <v>2.4000000000000001E-4</v>
      </c>
      <c r="J27">
        <f t="shared" si="11"/>
        <v>1.5169811320754718</v>
      </c>
      <c r="K27">
        <f t="shared" si="0"/>
        <v>1.5944741532976828E-2</v>
      </c>
      <c r="L27">
        <f t="shared" si="12"/>
        <v>1.6393289602476491</v>
      </c>
      <c r="M27">
        <f t="shared" si="1"/>
        <v>0.82631921824104237</v>
      </c>
      <c r="O27" s="42">
        <f>QAA_v6!BR27</f>
        <v>8.04790674695261E-2</v>
      </c>
      <c r="P27" s="42">
        <f>QAA_v6!BS27</f>
        <v>8.0139096667008219E-2</v>
      </c>
      <c r="Q27" s="42">
        <f>QAA_v6!BT27</f>
        <v>5.753423066239121E-2</v>
      </c>
      <c r="R27" s="42">
        <f>QAA_v6!BU27</f>
        <v>6.1227516916680554E-2</v>
      </c>
      <c r="S27" s="42">
        <f>QAA_v6!BV27</f>
        <v>7.1361774295198091E-2</v>
      </c>
      <c r="U27" s="45">
        <f t="shared" si="5"/>
        <v>1.8174098087020332E-2</v>
      </c>
      <c r="V27" s="44">
        <f t="shared" si="6"/>
        <v>4.5955742149092274E-2</v>
      </c>
      <c r="W27" s="44">
        <f t="shared" si="7"/>
        <v>5.561499857998789E-2</v>
      </c>
      <c r="X27" s="44">
        <f t="shared" si="8"/>
        <v>3.380620413518548E-2</v>
      </c>
      <c r="Y27" s="44">
        <f t="shared" si="9"/>
        <v>2.248302541334727E-2</v>
      </c>
      <c r="Z27" s="44">
        <f t="shared" si="10"/>
        <v>8.8146863981314466E-3</v>
      </c>
    </row>
    <row r="28" spans="1:26">
      <c r="A28" t="str">
        <f>Rrs!A28</f>
        <v>XXX</v>
      </c>
      <c r="B28" t="str">
        <f>Rrs!B28</f>
        <v>yyy</v>
      </c>
      <c r="C28">
        <f>Rrs!C28</f>
        <v>4.4099999999999999E-3</v>
      </c>
      <c r="D28">
        <f>Rrs!D28</f>
        <v>4.0400000000000002E-3</v>
      </c>
      <c r="E28">
        <f>Rrs!E28</f>
        <v>4.1099999999999999E-3</v>
      </c>
      <c r="F28">
        <f>Rrs!F28</f>
        <v>3.14E-3</v>
      </c>
      <c r="G28">
        <f>Rrs!G28</f>
        <v>1.8500000000000001E-3</v>
      </c>
      <c r="H28">
        <f>Rrs!H28</f>
        <v>1.3999999999999999E-4</v>
      </c>
      <c r="J28">
        <f t="shared" si="11"/>
        <v>2.1837837837837837</v>
      </c>
      <c r="K28">
        <f t="shared" si="0"/>
        <v>1.5718446601941747E-2</v>
      </c>
      <c r="L28">
        <f t="shared" si="12"/>
        <v>1.6278690767506743</v>
      </c>
      <c r="M28">
        <f t="shared" si="1"/>
        <v>0.80702898550724633</v>
      </c>
      <c r="O28" s="42">
        <f>QAA_v6!BR28</f>
        <v>6.719229606286839E-2</v>
      </c>
      <c r="P28" s="42">
        <f>QAA_v6!BS28</f>
        <v>5.8739188507286558E-2</v>
      </c>
      <c r="Q28" s="42">
        <f>QAA_v6!BT28</f>
        <v>4.2664037610445849E-2</v>
      </c>
      <c r="R28" s="42">
        <f>QAA_v6!BU28</f>
        <v>4.9551241120054344E-2</v>
      </c>
      <c r="S28" s="42">
        <f>QAA_v6!BV28</f>
        <v>6.5778078480853985E-2</v>
      </c>
      <c r="U28" s="45">
        <f t="shared" si="5"/>
        <v>2.4587861418552057E-2</v>
      </c>
      <c r="V28" s="44">
        <f t="shared" si="6"/>
        <v>2.2436476796176531E-2</v>
      </c>
      <c r="W28" s="44">
        <f t="shared" si="7"/>
        <v>2.78013270887345E-2</v>
      </c>
      <c r="X28" s="44">
        <f t="shared" si="8"/>
        <v>1.5732270609757668E-2</v>
      </c>
      <c r="Y28" s="44">
        <f t="shared" si="9"/>
        <v>8.4739601453777073E-3</v>
      </c>
      <c r="Z28" s="44">
        <f t="shared" si="10"/>
        <v>2.0498341145795849E-3</v>
      </c>
    </row>
    <row r="29" spans="1:26">
      <c r="A29" t="str">
        <f>Rrs!A29</f>
        <v>XXX</v>
      </c>
      <c r="B29" t="str">
        <f>Rrs!B29</f>
        <v>yyy</v>
      </c>
      <c r="C29">
        <f>Rrs!C29</f>
        <v>4.4999999999999997E-3</v>
      </c>
      <c r="D29">
        <f>Rrs!D29</f>
        <v>4.1000000000000003E-3</v>
      </c>
      <c r="E29">
        <f>Rrs!E29</f>
        <v>4.0200000000000001E-3</v>
      </c>
      <c r="F29">
        <f>Rrs!F29</f>
        <v>2.9499999999999999E-3</v>
      </c>
      <c r="G29">
        <f>Rrs!G29</f>
        <v>1.6900000000000001E-3</v>
      </c>
      <c r="H29">
        <f>Rrs!H29</f>
        <v>1.8000000000000001E-4</v>
      </c>
      <c r="J29">
        <f t="shared" si="11"/>
        <v>2.4260355029585798</v>
      </c>
      <c r="K29">
        <f t="shared" si="0"/>
        <v>1.5660930778255769E-2</v>
      </c>
      <c r="L29">
        <f t="shared" si="12"/>
        <v>1.6249691876014984</v>
      </c>
      <c r="M29">
        <f t="shared" si="1"/>
        <v>0.80199559794570796</v>
      </c>
      <c r="O29" s="42">
        <f>QAA_v6!BR29</f>
        <v>6.1980421274766204E-2</v>
      </c>
      <c r="P29" s="42">
        <f>QAA_v6!BS29</f>
        <v>5.3995943718598075E-2</v>
      </c>
      <c r="Q29" s="42">
        <f>QAA_v6!BT29</f>
        <v>4.0079232734304172E-2</v>
      </c>
      <c r="R29" s="42">
        <f>QAA_v6!BU29</f>
        <v>4.8161430623034483E-2</v>
      </c>
      <c r="S29" s="42">
        <f>QAA_v6!BV29</f>
        <v>6.4914658228620262E-2</v>
      </c>
      <c r="U29" s="45">
        <f t="shared" si="5"/>
        <v>2.3133894443009406E-2</v>
      </c>
      <c r="V29" s="44">
        <f t="shared" si="6"/>
        <v>1.9658555615650393E-2</v>
      </c>
      <c r="W29" s="44">
        <f t="shared" si="7"/>
        <v>2.4512049275588668E-2</v>
      </c>
      <c r="X29" s="44">
        <f t="shared" si="8"/>
        <v>1.3823292408954028E-2</v>
      </c>
      <c r="Y29" s="44">
        <f t="shared" si="9"/>
        <v>7.5601960064100495E-3</v>
      </c>
      <c r="Z29" s="44">
        <f t="shared" si="10"/>
        <v>1.410735403397442E-3</v>
      </c>
    </row>
    <row r="55" spans="3:3">
      <c r="C55" s="21"/>
    </row>
    <row r="58" spans="3:3">
      <c r="C58" s="21"/>
    </row>
    <row r="67" spans="3:19">
      <c r="C67" s="21"/>
    </row>
    <row r="69" spans="3:19">
      <c r="C69" s="21"/>
    </row>
    <row r="71" spans="3:19">
      <c r="O71" s="42">
        <v>0.35933604539373143</v>
      </c>
      <c r="P71" s="42">
        <v>0.23992038763236651</v>
      </c>
      <c r="Q71" s="42">
        <v>0.13606413922897942</v>
      </c>
      <c r="R71" s="42">
        <v>0.10702432917707735</v>
      </c>
      <c r="S71" s="42">
        <v>0.10590605601431755</v>
      </c>
    </row>
    <row r="72" spans="3:19">
      <c r="O72" s="42">
        <v>2.0276194492449977</v>
      </c>
      <c r="P72" s="42">
        <v>1.2074822609659721</v>
      </c>
      <c r="Q72" s="42">
        <v>0.58951475098423067</v>
      </c>
      <c r="R72" s="42">
        <v>0.35611622297282797</v>
      </c>
      <c r="S72" s="42">
        <v>0.28819891649974172</v>
      </c>
    </row>
    <row r="73" spans="3:19">
      <c r="O73" s="42">
        <v>3.1015042219609419</v>
      </c>
      <c r="P73" s="42">
        <v>1.9427272987782602</v>
      </c>
      <c r="Q73" s="42">
        <v>0.99141466759800567</v>
      </c>
      <c r="R73" s="42">
        <v>0.60708846226797863</v>
      </c>
      <c r="S73" s="42">
        <v>0.48615214917792526</v>
      </c>
    </row>
    <row r="74" spans="3:19">
      <c r="O74" s="42">
        <v>1.6749596935945439</v>
      </c>
      <c r="P74" s="42">
        <v>0.99567004060571529</v>
      </c>
      <c r="Q74" s="42">
        <v>0.46424569765361567</v>
      </c>
      <c r="R74" s="42">
        <v>0.28459003821932805</v>
      </c>
      <c r="S74" s="42">
        <v>0.23514652049934989</v>
      </c>
    </row>
    <row r="75" spans="3:19">
      <c r="O75" s="42">
        <v>0.99958990195732578</v>
      </c>
      <c r="P75" s="42">
        <v>0.62660041325190263</v>
      </c>
      <c r="Q75" s="42">
        <v>0.29867147113702947</v>
      </c>
      <c r="R75" s="42">
        <v>0.18398232429501696</v>
      </c>
      <c r="S75" s="42">
        <v>0.15326657541140548</v>
      </c>
    </row>
    <row r="76" spans="3:19">
      <c r="O76" s="42">
        <v>0.25753291368648096</v>
      </c>
      <c r="P76" s="42">
        <v>0.17732379254590508</v>
      </c>
      <c r="Q76" s="42">
        <v>0.1031824723472695</v>
      </c>
      <c r="R76" s="42">
        <v>8.8259476885928639E-2</v>
      </c>
      <c r="S76" s="42">
        <v>9.3826040053469756E-2</v>
      </c>
    </row>
    <row r="77" spans="3:19">
      <c r="O77" s="42">
        <v>0.24894432028384814</v>
      </c>
      <c r="P77" s="42">
        <v>0.17040657896815362</v>
      </c>
      <c r="Q77" s="42">
        <v>0.10014167464677463</v>
      </c>
      <c r="R77" s="42">
        <v>8.6791084713877559E-2</v>
      </c>
      <c r="S77" s="42">
        <v>9.2490459955045679E-2</v>
      </c>
    </row>
    <row r="78" spans="3:19">
      <c r="O78" s="42">
        <v>1.8971446558060743</v>
      </c>
      <c r="P78" s="42">
        <v>1.1801529662683106</v>
      </c>
      <c r="Q78" s="42">
        <v>0.5939238944244164</v>
      </c>
      <c r="R78" s="42">
        <v>0.36597639009958821</v>
      </c>
      <c r="S78" s="42">
        <v>0.29815028183410497</v>
      </c>
    </row>
    <row r="79" spans="3:19">
      <c r="O79" s="42">
        <v>5.040081037136563</v>
      </c>
      <c r="P79" s="42">
        <v>2.1315398762057249</v>
      </c>
      <c r="Q79" s="42">
        <v>0.92455847125578383</v>
      </c>
      <c r="R79" s="42">
        <v>0.53862070721336563</v>
      </c>
      <c r="S79" s="42">
        <v>0.43386636546781471</v>
      </c>
    </row>
    <row r="80" spans="3:19">
      <c r="O80" s="42">
        <v>2.0386777734037747</v>
      </c>
      <c r="P80" s="42">
        <v>1.1924183983238876</v>
      </c>
      <c r="Q80" s="42">
        <v>0.5443608893709464</v>
      </c>
      <c r="R80" s="42">
        <v>0.29890620063415618</v>
      </c>
      <c r="S80" s="42">
        <v>0.23660471230110905</v>
      </c>
    </row>
    <row r="81" spans="3:19">
      <c r="O81" s="42">
        <v>1.2770842858843658</v>
      </c>
      <c r="P81" s="42">
        <v>0.75918986485240336</v>
      </c>
      <c r="Q81" s="42">
        <v>0.35047618672275754</v>
      </c>
      <c r="R81" s="42">
        <v>0.20370854544793579</v>
      </c>
      <c r="S81" s="42">
        <v>0.1735595816931072</v>
      </c>
    </row>
    <row r="82" spans="3:19">
      <c r="O82" s="42">
        <v>0.7338502430594348</v>
      </c>
      <c r="P82" s="42">
        <v>0.53872499098008086</v>
      </c>
      <c r="Q82" s="42">
        <v>0.28627355796564113</v>
      </c>
      <c r="R82" s="42">
        <v>0.17242310744175662</v>
      </c>
      <c r="S82" s="42">
        <v>0.14860330451579057</v>
      </c>
    </row>
    <row r="83" spans="3:19">
      <c r="C83" s="21"/>
      <c r="O83" s="42">
        <v>0.61456628838514904</v>
      </c>
      <c r="P83" s="42">
        <v>0.44419254061734342</v>
      </c>
      <c r="Q83" s="42">
        <v>0.23622023810143694</v>
      </c>
      <c r="R83" s="42">
        <v>0.15291295342021233</v>
      </c>
      <c r="S83" s="42">
        <v>0.13490356604351278</v>
      </c>
    </row>
    <row r="84" spans="3:19">
      <c r="O84" s="42">
        <v>0.46297588340419177</v>
      </c>
      <c r="P84" s="42">
        <v>0.35230983787906761</v>
      </c>
      <c r="Q84" s="42">
        <v>0.17732995114106875</v>
      </c>
      <c r="R84" s="42">
        <v>0.12695098257090046</v>
      </c>
      <c r="S84" s="42">
        <v>0.11909863810841755</v>
      </c>
    </row>
    <row r="85" spans="3:19">
      <c r="O85" s="42">
        <v>0.40051567267485694</v>
      </c>
      <c r="P85" s="42">
        <v>0.29223874165916502</v>
      </c>
      <c r="Q85" s="42">
        <v>0.16474914037689783</v>
      </c>
      <c r="R85" s="42">
        <v>0.11999294238034652</v>
      </c>
      <c r="S85" s="42">
        <v>0.11193190575991389</v>
      </c>
    </row>
    <row r="86" spans="3:19">
      <c r="O86" s="42">
        <v>0.37519492499598628</v>
      </c>
      <c r="P86" s="42">
        <v>0.28616353069947759</v>
      </c>
      <c r="Q86" s="42">
        <v>0.16906776932758866</v>
      </c>
      <c r="R86" s="42">
        <v>0.12118106157610124</v>
      </c>
      <c r="S86" s="42">
        <v>0.11216003967197612</v>
      </c>
    </row>
    <row r="87" spans="3:19">
      <c r="O87" s="42">
        <v>0.52959304350816561</v>
      </c>
      <c r="P87" s="42">
        <v>0.39889830310753327</v>
      </c>
      <c r="Q87" s="42">
        <v>0.22847506410987201</v>
      </c>
      <c r="R87" s="42">
        <v>0.1462504878892241</v>
      </c>
      <c r="S87" s="42">
        <v>0.13097697983501569</v>
      </c>
    </row>
    <row r="88" spans="3:19">
      <c r="C88" s="21"/>
      <c r="O88" s="42">
        <v>0.711553480985333</v>
      </c>
      <c r="P88" s="42">
        <v>0.50972193246445019</v>
      </c>
      <c r="Q88" s="42">
        <v>0.27772139876300705</v>
      </c>
      <c r="R88" s="42">
        <v>0.17024500567205814</v>
      </c>
      <c r="S88" s="42">
        <v>0.14539228903973384</v>
      </c>
    </row>
    <row r="89" spans="3:19">
      <c r="O89" s="42">
        <v>0.62175241542628634</v>
      </c>
      <c r="P89" s="42">
        <v>0.47177111876208522</v>
      </c>
      <c r="Q89" s="42">
        <v>0.2677772537885742</v>
      </c>
      <c r="R89" s="42">
        <v>0.16672731463346901</v>
      </c>
      <c r="S89" s="42">
        <v>0.14227568885384284</v>
      </c>
    </row>
    <row r="90" spans="3:19">
      <c r="C90" s="21"/>
      <c r="O90" s="42">
        <v>2.1339692744369785</v>
      </c>
      <c r="P90" s="42">
        <v>1.4722047798485836</v>
      </c>
      <c r="Q90" s="42">
        <v>0.79112657000864117</v>
      </c>
      <c r="R90" s="42">
        <v>0.45713496742617959</v>
      </c>
      <c r="S90" s="42">
        <v>0.37215332519248823</v>
      </c>
    </row>
    <row r="91" spans="3:19">
      <c r="O91" s="42">
        <v>0.67432608702971131</v>
      </c>
      <c r="P91" s="42">
        <v>0.53770489513478015</v>
      </c>
      <c r="Q91" s="42">
        <v>0.3177475437042046</v>
      </c>
      <c r="R91" s="42">
        <v>0.18757570024993175</v>
      </c>
      <c r="S91" s="42">
        <v>0.15412825222015658</v>
      </c>
    </row>
    <row r="92" spans="3:19">
      <c r="O92" s="42">
        <v>0.47457714567754494</v>
      </c>
      <c r="P92" s="42">
        <v>0.39041801595512959</v>
      </c>
      <c r="Q92" s="42">
        <v>0.22561132008278811</v>
      </c>
      <c r="R92" s="42">
        <v>0.14492676566796817</v>
      </c>
      <c r="S92" s="42">
        <v>0.13170505927470993</v>
      </c>
    </row>
    <row r="93" spans="3:19">
      <c r="O93" s="42">
        <v>0.42949545820484342</v>
      </c>
      <c r="P93" s="42">
        <v>0.34527264692939147</v>
      </c>
      <c r="Q93" s="42">
        <v>0.2019477397045813</v>
      </c>
      <c r="R93" s="42">
        <v>0.13625520910702957</v>
      </c>
      <c r="S93" s="42">
        <v>0.12333409312478498</v>
      </c>
    </row>
    <row r="94" spans="3:19">
      <c r="O94" s="42">
        <v>0.9342573720214653</v>
      </c>
      <c r="P94" s="42">
        <v>0.71161121834649588</v>
      </c>
      <c r="Q94" s="42">
        <v>0.41135817707526473</v>
      </c>
      <c r="R94" s="42">
        <v>0.23700060873112677</v>
      </c>
      <c r="S94" s="42">
        <v>0.19065157953696119</v>
      </c>
    </row>
    <row r="95" spans="3:19">
      <c r="O95" s="42">
        <v>0.52430983196010583</v>
      </c>
      <c r="P95" s="42">
        <v>0.40698126389070366</v>
      </c>
      <c r="Q95" s="42">
        <v>0.22920410538511021</v>
      </c>
      <c r="R95" s="42">
        <v>0.14560489511014152</v>
      </c>
      <c r="S95" s="42">
        <v>0.13196222147763159</v>
      </c>
    </row>
    <row r="96" spans="3:19">
      <c r="O96" s="42">
        <v>0.4999980552152401</v>
      </c>
      <c r="P96" s="42">
        <v>0.41507479043485923</v>
      </c>
      <c r="Q96" s="42">
        <v>0.24931578225010476</v>
      </c>
      <c r="R96" s="42">
        <v>0.15647963053774949</v>
      </c>
      <c r="S96" s="42">
        <v>0.13637026500164709</v>
      </c>
    </row>
    <row r="97" spans="3:19">
      <c r="O97" s="42">
        <v>0.57057561962364944</v>
      </c>
      <c r="P97" s="42">
        <v>0.42975148868558255</v>
      </c>
      <c r="Q97" s="42">
        <v>0.23724152727108408</v>
      </c>
      <c r="R97" s="42">
        <v>0.14908479026670185</v>
      </c>
      <c r="S97" s="42">
        <v>0.13433412201122449</v>
      </c>
    </row>
    <row r="98" spans="3:19">
      <c r="O98" s="42">
        <v>0.47225916785325311</v>
      </c>
      <c r="P98" s="42">
        <v>0.33768445981265888</v>
      </c>
      <c r="Q98" s="42">
        <v>0.1866701507121791</v>
      </c>
      <c r="R98" s="42">
        <v>0.12841748029526276</v>
      </c>
      <c r="S98" s="42">
        <v>0.1198342683927707</v>
      </c>
    </row>
    <row r="99" spans="3:19">
      <c r="O99" s="42">
        <v>0.47643365487747835</v>
      </c>
      <c r="P99" s="42">
        <v>0.31544978245793581</v>
      </c>
      <c r="Q99" s="42">
        <v>0.15517119841834395</v>
      </c>
      <c r="R99" s="42">
        <v>0.11359832101766346</v>
      </c>
      <c r="S99" s="42">
        <v>0.11143281937150841</v>
      </c>
    </row>
    <row r="100" spans="3:19">
      <c r="O100" s="42">
        <v>0.90370854395058919</v>
      </c>
      <c r="P100" s="42">
        <v>0.70742325277480134</v>
      </c>
      <c r="Q100" s="42">
        <v>0.34294575787445442</v>
      </c>
      <c r="R100" s="42">
        <v>0.19233796039538434</v>
      </c>
      <c r="S100" s="42">
        <v>0.16454854942594707</v>
      </c>
    </row>
    <row r="101" spans="3:19">
      <c r="O101" s="42">
        <v>1.1443710315555968</v>
      </c>
      <c r="P101" s="42">
        <v>0.85012090238817861</v>
      </c>
      <c r="Q101" s="42">
        <v>0.37310161934059916</v>
      </c>
      <c r="R101" s="42">
        <v>0.2062153366832199</v>
      </c>
      <c r="S101" s="42">
        <v>0.17482346001870214</v>
      </c>
    </row>
    <row r="102" spans="3:19">
      <c r="O102" s="42">
        <v>2.2130199429056598</v>
      </c>
      <c r="P102" s="42">
        <v>1.3411300667634585</v>
      </c>
      <c r="Q102" s="42">
        <v>0.66259138923887761</v>
      </c>
      <c r="R102" s="42">
        <v>0.37468614717919296</v>
      </c>
      <c r="S102" s="42">
        <v>0.31228736562434944</v>
      </c>
    </row>
    <row r="103" spans="3:19">
      <c r="C103" s="21"/>
      <c r="O103" s="42">
        <v>0.48414602923628902</v>
      </c>
      <c r="P103" s="42">
        <v>0.36832815849364609</v>
      </c>
      <c r="Q103" s="42">
        <v>0.19663029277020208</v>
      </c>
      <c r="R103" s="42">
        <v>0.13303798890443133</v>
      </c>
      <c r="S103" s="42">
        <v>0.12430886026792494</v>
      </c>
    </row>
    <row r="104" spans="3:19">
      <c r="C104" s="21"/>
      <c r="O104" s="42">
        <v>0.67454799051787928</v>
      </c>
      <c r="P104" s="42">
        <v>0.51950167794322399</v>
      </c>
      <c r="Q104" s="42">
        <v>0.30203651479871046</v>
      </c>
      <c r="R104" s="42">
        <v>0.18142708643628208</v>
      </c>
      <c r="S104" s="42">
        <v>0.15192228946453343</v>
      </c>
    </row>
    <row r="105" spans="3:19">
      <c r="O105" s="42">
        <v>0.31128320977135776</v>
      </c>
      <c r="P105" s="42">
        <v>0.21323015698171899</v>
      </c>
      <c r="Q105" s="42">
        <v>8.6594250959534727E-2</v>
      </c>
      <c r="R105" s="42">
        <v>8.601620775276396E-2</v>
      </c>
      <c r="S105" s="42">
        <v>8.9558697888045657E-2</v>
      </c>
    </row>
    <row r="106" spans="3:19">
      <c r="O106" s="42">
        <v>0.16304058759055606</v>
      </c>
      <c r="P106" s="42">
        <v>0.12192477313083527</v>
      </c>
      <c r="Q106" s="42">
        <v>5.2501605662332994E-2</v>
      </c>
      <c r="R106" s="42">
        <v>6.267938995604877E-2</v>
      </c>
      <c r="S106" s="42">
        <v>7.3285875674894349E-2</v>
      </c>
    </row>
    <row r="107" spans="3:19">
      <c r="O107" s="42">
        <v>0.1346978954468373</v>
      </c>
      <c r="P107" s="42">
        <v>0.11241924370937738</v>
      </c>
      <c r="Q107" s="42">
        <v>6.260782091719902E-2</v>
      </c>
      <c r="R107" s="42">
        <v>6.5627110351754184E-2</v>
      </c>
      <c r="S107" s="42">
        <v>7.4628204594233027E-2</v>
      </c>
    </row>
    <row r="108" spans="3:19">
      <c r="O108" s="42">
        <v>0.10077429835314876</v>
      </c>
      <c r="P108" s="42">
        <v>8.7953156951853725E-2</v>
      </c>
      <c r="Q108" s="42">
        <v>5.8941605473302135E-2</v>
      </c>
      <c r="R108" s="42">
        <v>6.1605603643807953E-2</v>
      </c>
      <c r="S108" s="42">
        <v>7.1045931289306766E-2</v>
      </c>
    </row>
    <row r="109" spans="3:19">
      <c r="O109" s="42">
        <v>0.20425321367298621</v>
      </c>
      <c r="P109" s="42">
        <v>0.20175075588198368</v>
      </c>
      <c r="Q109" s="42">
        <v>0.13912771491061632</v>
      </c>
      <c r="R109" s="42">
        <v>9.95016718090833E-2</v>
      </c>
      <c r="S109" s="42">
        <v>9.9160732902376536E-2</v>
      </c>
    </row>
    <row r="110" spans="3:19">
      <c r="O110" s="42">
        <v>3.1696740528191568E-2</v>
      </c>
      <c r="P110" s="42">
        <v>2.652832977551315E-2</v>
      </c>
      <c r="Q110" s="42">
        <v>2.3996613434308013E-2</v>
      </c>
      <c r="R110" s="42">
        <v>4.5587345070851194E-2</v>
      </c>
      <c r="S110" s="42">
        <v>6.0863620908339557E-2</v>
      </c>
    </row>
    <row r="111" spans="3:19">
      <c r="O111" s="42">
        <v>3.2797400330765579E-2</v>
      </c>
      <c r="P111" s="42">
        <v>2.7635741151349143E-2</v>
      </c>
      <c r="Q111" s="42">
        <v>2.5464223510370223E-2</v>
      </c>
      <c r="R111" s="42">
        <v>4.7136136459354543E-2</v>
      </c>
      <c r="S111" s="42">
        <v>6.1298723133771105E-2</v>
      </c>
    </row>
    <row r="112" spans="3:19">
      <c r="O112" s="42">
        <v>3.5099811462167431E-2</v>
      </c>
      <c r="P112" s="42">
        <v>2.8754415492086651E-2</v>
      </c>
      <c r="Q112" s="42">
        <v>2.4567213646330598E-2</v>
      </c>
      <c r="R112" s="42">
        <v>4.6479313129146778E-2</v>
      </c>
      <c r="S112" s="42">
        <v>6.1006117926207429E-2</v>
      </c>
    </row>
    <row r="113" spans="3:19">
      <c r="O113" s="42">
        <v>7.1475857500399101E-2</v>
      </c>
      <c r="P113" s="42">
        <v>6.1240655653197376E-2</v>
      </c>
      <c r="Q113" s="42">
        <v>4.8170685302039253E-2</v>
      </c>
      <c r="R113" s="42">
        <v>5.6741639228288392E-2</v>
      </c>
      <c r="S113" s="42">
        <v>6.7599695632297105E-2</v>
      </c>
    </row>
    <row r="114" spans="3:19">
      <c r="O114" s="42">
        <v>8.2719164791341934E-2</v>
      </c>
      <c r="P114" s="42">
        <v>7.1182603190603752E-2</v>
      </c>
      <c r="Q114" s="42">
        <v>5.439597380191738E-2</v>
      </c>
      <c r="R114" s="42">
        <v>5.9783512376922192E-2</v>
      </c>
      <c r="S114" s="42">
        <v>6.9460767247684116E-2</v>
      </c>
    </row>
    <row r="115" spans="3:19">
      <c r="O115" s="42">
        <v>9.4281376354647978E-2</v>
      </c>
      <c r="P115" s="42">
        <v>7.5817793546716222E-2</v>
      </c>
      <c r="Q115" s="42">
        <v>5.3371618418610683E-2</v>
      </c>
      <c r="R115" s="42">
        <v>6.0021303342811562E-2</v>
      </c>
      <c r="S115" s="42">
        <v>6.8367751561264678E-2</v>
      </c>
    </row>
    <row r="116" spans="3:19">
      <c r="O116" s="42">
        <v>0.16329248773953059</v>
      </c>
      <c r="P116" s="42">
        <v>0.15507919472118598</v>
      </c>
      <c r="Q116" s="42">
        <v>0.10430635088980328</v>
      </c>
      <c r="R116" s="42">
        <v>8.4097929153054196E-2</v>
      </c>
      <c r="S116" s="42">
        <v>8.720584408160581E-2</v>
      </c>
    </row>
    <row r="117" spans="3:19">
      <c r="C117" s="21"/>
      <c r="O117" s="42">
        <v>0.17637507401283989</v>
      </c>
      <c r="P117" s="42">
        <v>0.1643848801667292</v>
      </c>
      <c r="Q117" s="42">
        <v>0.10939716983579433</v>
      </c>
      <c r="R117" s="42">
        <v>8.3999748057488582E-2</v>
      </c>
      <c r="S117" s="42">
        <v>9.0180493156143432E-2</v>
      </c>
    </row>
    <row r="118" spans="3:19">
      <c r="O118" s="42">
        <v>5.3135187188967058E-2</v>
      </c>
      <c r="P118" s="42">
        <v>4.5471044168342543E-2</v>
      </c>
      <c r="Q118" s="42">
        <v>3.6422918601848223E-2</v>
      </c>
      <c r="R118" s="42">
        <v>5.0544838501403788E-2</v>
      </c>
      <c r="S118" s="42">
        <v>6.3682967410307753E-2</v>
      </c>
    </row>
    <row r="119" spans="3:19">
      <c r="O119" s="42">
        <v>3.1679548598929429E-2</v>
      </c>
      <c r="P119" s="42">
        <v>2.7755166796936563E-2</v>
      </c>
      <c r="Q119" s="42">
        <v>2.5419394968833602E-2</v>
      </c>
      <c r="R119" s="42">
        <v>4.6527168013460588E-2</v>
      </c>
      <c r="S119" s="42">
        <v>6.1238752432151995E-2</v>
      </c>
    </row>
    <row r="120" spans="3:19">
      <c r="O120" s="42">
        <v>8.9227708141852671E-2</v>
      </c>
      <c r="P120" s="42">
        <v>7.5424973320005889E-2</v>
      </c>
      <c r="Q120" s="42">
        <v>5.4848034427431351E-2</v>
      </c>
      <c r="R120" s="42">
        <v>6.0410542980866941E-2</v>
      </c>
      <c r="S120" s="42">
        <v>6.9438834814098752E-2</v>
      </c>
    </row>
    <row r="121" spans="3:19">
      <c r="C121" s="21"/>
      <c r="O121" s="42">
        <v>0.21983541537707224</v>
      </c>
      <c r="P121" s="42">
        <v>0.23460880388635205</v>
      </c>
      <c r="Q121" s="42">
        <v>0.16095357863311119</v>
      </c>
      <c r="R121" s="42">
        <v>0.11026661826436554</v>
      </c>
      <c r="S121" s="42">
        <v>0.10673426074350745</v>
      </c>
    </row>
    <row r="122" spans="3:19">
      <c r="O122" s="42">
        <v>0.13283603299217259</v>
      </c>
      <c r="P122" s="42">
        <v>0.12392635430641609</v>
      </c>
      <c r="Q122" s="42">
        <v>8.4122171289819123E-2</v>
      </c>
      <c r="R122" s="42">
        <v>7.0424934097304395E-2</v>
      </c>
      <c r="S122" s="42">
        <v>7.8298521389259967E-2</v>
      </c>
    </row>
    <row r="123" spans="3:19">
      <c r="O123" s="42">
        <v>0.11646098767122091</v>
      </c>
      <c r="P123" s="42">
        <v>9.7276960677691593E-2</v>
      </c>
      <c r="Q123" s="42">
        <v>7.1252815533368916E-2</v>
      </c>
      <c r="R123" s="42">
        <v>6.8914657335359744E-2</v>
      </c>
      <c r="S123" s="42">
        <v>7.6044361977631925E-2</v>
      </c>
    </row>
    <row r="124" spans="3:19">
      <c r="O124" s="42">
        <v>6.9465701515590408E-2</v>
      </c>
      <c r="P124" s="42">
        <v>5.9103115429369975E-2</v>
      </c>
      <c r="Q124" s="42">
        <v>4.7176482929037519E-2</v>
      </c>
      <c r="R124" s="42">
        <v>5.5068522730770494E-2</v>
      </c>
      <c r="S124" s="42">
        <v>6.6250382142924544E-2</v>
      </c>
    </row>
    <row r="125" spans="3:19">
      <c r="O125" s="42">
        <v>5.3436098618839488E-2</v>
      </c>
      <c r="P125" s="42">
        <v>4.1443759022842051E-2</v>
      </c>
      <c r="Q125" s="42">
        <v>3.2704294606175688E-2</v>
      </c>
      <c r="R125" s="42">
        <v>4.90314266479044E-2</v>
      </c>
      <c r="S125" s="42">
        <v>6.3186211743301746E-2</v>
      </c>
    </row>
    <row r="126" spans="3:19">
      <c r="O126" s="42" t="e">
        <v>#DIV/0!</v>
      </c>
      <c r="P126" s="42" t="e">
        <v>#DIV/0!</v>
      </c>
      <c r="Q126" s="42" t="e">
        <v>#DIV/0!</v>
      </c>
      <c r="R126" s="42" t="e">
        <v>#DIV/0!</v>
      </c>
      <c r="S126" s="42" t="e">
        <v>#DIV/0!</v>
      </c>
    </row>
    <row r="127" spans="3:19">
      <c r="O127" s="42" t="e">
        <v>#DIV/0!</v>
      </c>
      <c r="P127" s="42" t="e">
        <v>#DIV/0!</v>
      </c>
      <c r="Q127" s="42" t="e">
        <v>#DIV/0!</v>
      </c>
      <c r="R127" s="42" t="e">
        <v>#DIV/0!</v>
      </c>
      <c r="S127" s="42" t="e">
        <v>#DIV/0!</v>
      </c>
    </row>
    <row r="128" spans="3:19">
      <c r="O128" s="42" t="e">
        <v>#DIV/0!</v>
      </c>
      <c r="P128" s="42" t="e">
        <v>#DIV/0!</v>
      </c>
      <c r="Q128" s="42" t="e">
        <v>#DIV/0!</v>
      </c>
      <c r="R128" s="42" t="e">
        <v>#DIV/0!</v>
      </c>
      <c r="S128" s="42" t="e">
        <v>#DIV/0!</v>
      </c>
    </row>
    <row r="129" spans="3:19">
      <c r="O129" s="42" t="e">
        <v>#DIV/0!</v>
      </c>
      <c r="P129" s="42" t="e">
        <v>#DIV/0!</v>
      </c>
      <c r="Q129" s="42" t="e">
        <v>#DIV/0!</v>
      </c>
      <c r="R129" s="42" t="e">
        <v>#DIV/0!</v>
      </c>
      <c r="S129" s="42" t="e">
        <v>#DIV/0!</v>
      </c>
    </row>
    <row r="130" spans="3:19">
      <c r="O130" s="42" t="e">
        <v>#DIV/0!</v>
      </c>
      <c r="P130" s="42" t="e">
        <v>#DIV/0!</v>
      </c>
      <c r="Q130" s="42" t="e">
        <v>#DIV/0!</v>
      </c>
      <c r="R130" s="42" t="e">
        <v>#DIV/0!</v>
      </c>
      <c r="S130" s="42" t="e">
        <v>#DIV/0!</v>
      </c>
    </row>
    <row r="131" spans="3:19">
      <c r="O131" s="42" t="e">
        <v>#DIV/0!</v>
      </c>
      <c r="P131" s="42" t="e">
        <v>#DIV/0!</v>
      </c>
      <c r="Q131" s="42" t="e">
        <v>#DIV/0!</v>
      </c>
      <c r="R131" s="42" t="e">
        <v>#DIV/0!</v>
      </c>
      <c r="S131" s="42" t="e">
        <v>#DIV/0!</v>
      </c>
    </row>
    <row r="132" spans="3:19">
      <c r="O132" s="42" t="e">
        <v>#DIV/0!</v>
      </c>
      <c r="P132" s="42" t="e">
        <v>#DIV/0!</v>
      </c>
      <c r="Q132" s="42" t="e">
        <v>#DIV/0!</v>
      </c>
      <c r="R132" s="42" t="e">
        <v>#DIV/0!</v>
      </c>
      <c r="S132" s="42" t="e">
        <v>#DIV/0!</v>
      </c>
    </row>
    <row r="133" spans="3:19">
      <c r="O133" s="42" t="e">
        <v>#DIV/0!</v>
      </c>
      <c r="P133" s="42" t="e">
        <v>#DIV/0!</v>
      </c>
      <c r="Q133" s="42" t="e">
        <v>#DIV/0!</v>
      </c>
      <c r="R133" s="42" t="e">
        <v>#DIV/0!</v>
      </c>
      <c r="S133" s="42" t="e">
        <v>#DIV/0!</v>
      </c>
    </row>
    <row r="134" spans="3:19">
      <c r="O134" s="42" t="e">
        <v>#DIV/0!</v>
      </c>
      <c r="P134" s="42" t="e">
        <v>#DIV/0!</v>
      </c>
      <c r="Q134" s="42" t="e">
        <v>#DIV/0!</v>
      </c>
      <c r="R134" s="42" t="e">
        <v>#DIV/0!</v>
      </c>
      <c r="S134" s="42" t="e">
        <v>#DIV/0!</v>
      </c>
    </row>
    <row r="135" spans="3:19">
      <c r="O135" s="42" t="e">
        <v>#DIV/0!</v>
      </c>
      <c r="P135" s="42" t="e">
        <v>#DIV/0!</v>
      </c>
      <c r="Q135" s="42" t="e">
        <v>#DIV/0!</v>
      </c>
      <c r="R135" s="42" t="e">
        <v>#DIV/0!</v>
      </c>
      <c r="S135" s="42" t="e">
        <v>#DIV/0!</v>
      </c>
    </row>
    <row r="136" spans="3:19">
      <c r="O136" s="42" t="e">
        <v>#DIV/0!</v>
      </c>
      <c r="P136" s="42" t="e">
        <v>#DIV/0!</v>
      </c>
      <c r="Q136" s="42" t="e">
        <v>#DIV/0!</v>
      </c>
      <c r="R136" s="42" t="e">
        <v>#DIV/0!</v>
      </c>
      <c r="S136" s="42" t="e">
        <v>#DIV/0!</v>
      </c>
    </row>
    <row r="137" spans="3:19">
      <c r="O137" s="42" t="e">
        <v>#DIV/0!</v>
      </c>
      <c r="P137" s="42" t="e">
        <v>#DIV/0!</v>
      </c>
      <c r="Q137" s="42" t="e">
        <v>#DIV/0!</v>
      </c>
      <c r="R137" s="42" t="e">
        <v>#DIV/0!</v>
      </c>
      <c r="S137" s="42" t="e">
        <v>#DIV/0!</v>
      </c>
    </row>
    <row r="138" spans="3:19">
      <c r="O138" s="42" t="e">
        <v>#DIV/0!</v>
      </c>
      <c r="P138" s="42" t="e">
        <v>#DIV/0!</v>
      </c>
      <c r="Q138" s="42" t="e">
        <v>#DIV/0!</v>
      </c>
      <c r="R138" s="42" t="e">
        <v>#DIV/0!</v>
      </c>
      <c r="S138" s="42" t="e">
        <v>#DIV/0!</v>
      </c>
    </row>
    <row r="139" spans="3:19">
      <c r="O139" s="42" t="e">
        <v>#DIV/0!</v>
      </c>
      <c r="P139" s="42" t="e">
        <v>#DIV/0!</v>
      </c>
      <c r="Q139" s="42" t="e">
        <v>#DIV/0!</v>
      </c>
      <c r="R139" s="42" t="e">
        <v>#DIV/0!</v>
      </c>
      <c r="S139" s="42" t="e">
        <v>#DIV/0!</v>
      </c>
    </row>
    <row r="140" spans="3:19">
      <c r="O140" s="42" t="e">
        <v>#DIV/0!</v>
      </c>
      <c r="P140" s="42" t="e">
        <v>#DIV/0!</v>
      </c>
      <c r="Q140" s="42" t="e">
        <v>#DIV/0!</v>
      </c>
      <c r="R140" s="42" t="e">
        <v>#DIV/0!</v>
      </c>
      <c r="S140" s="42" t="e">
        <v>#DIV/0!</v>
      </c>
    </row>
    <row r="141" spans="3:19">
      <c r="O141" s="42">
        <v>1.8447417983229371</v>
      </c>
      <c r="P141" s="42">
        <v>1.4089838647621884</v>
      </c>
      <c r="Q141" s="42">
        <v>0.8433746183619214</v>
      </c>
      <c r="R141" s="42">
        <v>0.60856999438456516</v>
      </c>
      <c r="S141" s="42">
        <v>0.48972263708285968</v>
      </c>
    </row>
    <row r="142" spans="3:19">
      <c r="C142" s="21"/>
      <c r="O142" s="42">
        <v>1.3573001856636693</v>
      </c>
      <c r="P142" s="42">
        <v>1.1632989792628954</v>
      </c>
      <c r="Q142" s="42">
        <v>0.4069864142555813</v>
      </c>
      <c r="R142" s="42">
        <v>0.29822681256295958</v>
      </c>
      <c r="S142" s="42">
        <v>0.18494301199597746</v>
      </c>
    </row>
    <row r="143" spans="3:19">
      <c r="O143" s="42">
        <v>0.79306449115457456</v>
      </c>
      <c r="P143" s="42">
        <v>0.73030035540756266</v>
      </c>
      <c r="Q143" s="42">
        <v>0.47243256450678234</v>
      </c>
      <c r="R143" s="42">
        <v>0.32258509541187042</v>
      </c>
      <c r="S143" s="42">
        <v>0.27175005696535215</v>
      </c>
    </row>
    <row r="144" spans="3:19">
      <c r="C144" s="21"/>
      <c r="O144" s="42">
        <v>1.3976699689343617</v>
      </c>
      <c r="P144" s="42">
        <v>0.95431184779923606</v>
      </c>
      <c r="Q144" s="42">
        <v>0.36721979940234373</v>
      </c>
      <c r="R144" s="42">
        <v>0.23292018030070905</v>
      </c>
      <c r="S144" s="42">
        <v>0.17492312077023092</v>
      </c>
    </row>
    <row r="145" spans="3:19">
      <c r="O145" s="42">
        <v>0.75291040093632799</v>
      </c>
      <c r="P145" s="42">
        <v>0.6295087662554727</v>
      </c>
      <c r="Q145" s="42">
        <v>0.37706175973497735</v>
      </c>
      <c r="R145" s="42">
        <v>0.25279789291537785</v>
      </c>
      <c r="S145" s="42">
        <v>0.20776122827966456</v>
      </c>
    </row>
    <row r="146" spans="3:19">
      <c r="C146" s="21"/>
      <c r="O146" s="42">
        <v>0.5546276221982902</v>
      </c>
      <c r="P146" s="42">
        <v>0.48279766752727232</v>
      </c>
      <c r="Q146" s="42">
        <v>0.32461801347728092</v>
      </c>
      <c r="R146" s="42">
        <v>0.19592003796408633</v>
      </c>
      <c r="S146" s="42">
        <v>0.17268938349894011</v>
      </c>
    </row>
    <row r="147" spans="3:19">
      <c r="O147" s="42">
        <v>1.2854848963969825</v>
      </c>
      <c r="P147" s="42">
        <v>1.1627168269314698</v>
      </c>
      <c r="Q147" s="42">
        <v>0.72190561457009272</v>
      </c>
      <c r="R147" s="42">
        <v>0.43861684323235645</v>
      </c>
      <c r="S147" s="42">
        <v>0.34290661753598684</v>
      </c>
    </row>
    <row r="148" spans="3:19">
      <c r="C148" s="21"/>
      <c r="O148" s="42">
        <v>1.4511894104157836</v>
      </c>
      <c r="P148" s="42">
        <v>1.0743113191490379</v>
      </c>
      <c r="Q148" s="42">
        <v>0.63098233363296252</v>
      </c>
      <c r="R148" s="42">
        <v>0.47803581831421871</v>
      </c>
      <c r="S148" s="42">
        <v>0.38629165343008393</v>
      </c>
    </row>
    <row r="149" spans="3:19">
      <c r="O149" s="42">
        <v>1.2238058164992793</v>
      </c>
      <c r="P149" s="42">
        <v>1.0572500498948303</v>
      </c>
      <c r="Q149" s="42">
        <v>0.82381845934896514</v>
      </c>
      <c r="R149" s="42">
        <v>0.52786803136877747</v>
      </c>
      <c r="S149" s="42">
        <v>0.47722009084660166</v>
      </c>
    </row>
    <row r="150" spans="3:19">
      <c r="C150" s="21"/>
      <c r="O150" s="42">
        <v>1.0109375263056546</v>
      </c>
      <c r="P150" s="42">
        <v>0.85616896280229959</v>
      </c>
      <c r="Q150" s="42">
        <v>0.60938395645228516</v>
      </c>
      <c r="R150" s="42">
        <v>0.4376303483781866</v>
      </c>
      <c r="S150" s="42">
        <v>0.35765259843935943</v>
      </c>
    </row>
    <row r="151" spans="3:19">
      <c r="O151" s="42">
        <v>0.71953675657603022</v>
      </c>
      <c r="P151" s="42">
        <v>0.50921519117497049</v>
      </c>
      <c r="Q151" s="42">
        <v>0.32339711966825829</v>
      </c>
      <c r="R151" s="42">
        <v>0.26282163743390513</v>
      </c>
      <c r="S151" s="42">
        <v>0.24180098770834119</v>
      </c>
    </row>
    <row r="152" spans="3:19">
      <c r="O152" s="42">
        <v>0.59890296525058739</v>
      </c>
      <c r="P152" s="42">
        <v>0.41736366302901479</v>
      </c>
      <c r="Q152" s="42">
        <v>0.24828308422567474</v>
      </c>
      <c r="R152" s="42">
        <v>0.17634925640290838</v>
      </c>
      <c r="S152" s="42">
        <v>0.15116766419672689</v>
      </c>
    </row>
    <row r="153" spans="3:19">
      <c r="O153" s="42">
        <v>0.42942181969472432</v>
      </c>
      <c r="P153" s="42">
        <v>0.30266621961741474</v>
      </c>
      <c r="Q153" s="42">
        <v>0.18052485380602803</v>
      </c>
      <c r="R153" s="42">
        <v>0.13050263133087753</v>
      </c>
      <c r="S153" s="42">
        <v>0.11702451146666223</v>
      </c>
    </row>
    <row r="154" spans="3:19">
      <c r="O154" s="42">
        <v>0.32018798806857041</v>
      </c>
      <c r="P154" s="42">
        <v>0.22603956994301397</v>
      </c>
      <c r="Q154" s="42">
        <v>0.13946571424508802</v>
      </c>
      <c r="R154" s="42">
        <v>0.1082262620152992</v>
      </c>
      <c r="S154" s="42">
        <v>0.10326457205506986</v>
      </c>
    </row>
    <row r="155" spans="3:19">
      <c r="O155" s="42">
        <v>0.29581810530220076</v>
      </c>
      <c r="P155" s="42">
        <v>0.21241798715229218</v>
      </c>
      <c r="Q155" s="42">
        <v>0.12961658397028089</v>
      </c>
      <c r="R155" s="42">
        <v>0.10262503886641829</v>
      </c>
      <c r="S155" s="42">
        <v>9.8971172536175545E-2</v>
      </c>
    </row>
    <row r="156" spans="3:19">
      <c r="O156" s="42">
        <v>0.24210502150168078</v>
      </c>
      <c r="P156" s="42">
        <v>0.18032950979737508</v>
      </c>
      <c r="Q156" s="42">
        <v>0.1148220151118242</v>
      </c>
      <c r="R156" s="42">
        <v>9.3330093202834433E-2</v>
      </c>
      <c r="S156" s="42">
        <v>9.2099638364212782E-2</v>
      </c>
    </row>
    <row r="157" spans="3:19">
      <c r="O157" s="42">
        <v>0.47617636693297993</v>
      </c>
      <c r="P157" s="42">
        <v>0.35807611535887196</v>
      </c>
      <c r="Q157" s="42">
        <v>0.22871673197164216</v>
      </c>
      <c r="R157" s="42">
        <v>0.17127684651075969</v>
      </c>
      <c r="S157" s="42">
        <v>0.15813299515678547</v>
      </c>
    </row>
    <row r="158" spans="3:19">
      <c r="O158" s="42">
        <v>0.21869850807983074</v>
      </c>
      <c r="P158" s="42">
        <v>0.17685996854761366</v>
      </c>
      <c r="Q158" s="42">
        <v>0.12372553262117979</v>
      </c>
      <c r="R158" s="42">
        <v>9.7709547920298359E-2</v>
      </c>
      <c r="S158" s="42">
        <v>9.591783754610167E-2</v>
      </c>
    </row>
    <row r="159" spans="3:19">
      <c r="O159" s="42">
        <v>0.16948899897763445</v>
      </c>
      <c r="P159" s="42">
        <v>0.12971648710949574</v>
      </c>
      <c r="Q159" s="42">
        <v>8.8798188420461679E-2</v>
      </c>
      <c r="R159" s="42">
        <v>7.9061723333431769E-2</v>
      </c>
      <c r="S159" s="42">
        <v>8.3937847739158092E-2</v>
      </c>
    </row>
    <row r="160" spans="3:19">
      <c r="O160" s="42">
        <v>0.16858809881020895</v>
      </c>
      <c r="P160" s="42">
        <v>0.12431143714701444</v>
      </c>
      <c r="Q160" s="42">
        <v>8.3051742733223188E-2</v>
      </c>
      <c r="R160" s="42">
        <v>7.5967270109682419E-2</v>
      </c>
      <c r="S160" s="42">
        <v>8.1619020062039319E-2</v>
      </c>
    </row>
    <row r="161" spans="1:19">
      <c r="O161" s="42">
        <v>0.39218399342795673</v>
      </c>
      <c r="P161" s="42">
        <v>0.38106563491780754</v>
      </c>
      <c r="Q161" s="42">
        <v>0.33684683231137458</v>
      </c>
      <c r="R161" s="42">
        <v>0.30206177297030529</v>
      </c>
      <c r="S161" s="42">
        <v>0.29528202204368093</v>
      </c>
    </row>
    <row r="162" spans="1:19">
      <c r="A162" s="26"/>
      <c r="B162" s="26"/>
      <c r="C162" s="26"/>
      <c r="D162" s="26"/>
      <c r="E162" s="26"/>
      <c r="F162" s="26"/>
      <c r="G162" s="26"/>
      <c r="H162" s="26"/>
      <c r="O162" s="42">
        <v>0.43528115889061669</v>
      </c>
      <c r="P162" s="42">
        <v>0.38322271082951931</v>
      </c>
      <c r="Q162" s="42">
        <v>0.29486942186991499</v>
      </c>
      <c r="R162" s="42">
        <v>0.26311659569723927</v>
      </c>
      <c r="S162" s="42">
        <v>0.26197357470821825</v>
      </c>
    </row>
    <row r="163" spans="1:19">
      <c r="A163" s="26"/>
      <c r="B163" s="26"/>
      <c r="C163" s="26"/>
      <c r="D163" s="26"/>
      <c r="E163" s="26"/>
      <c r="F163" s="26"/>
      <c r="G163" s="26"/>
      <c r="H163" s="26"/>
      <c r="O163" s="42">
        <v>0.351173956272816</v>
      </c>
      <c r="P163" s="42">
        <v>0.33482472188090578</v>
      </c>
      <c r="Q163" s="42">
        <v>0.31234354417994148</v>
      </c>
      <c r="R163" s="42">
        <v>0.34534728678402521</v>
      </c>
      <c r="S163" s="42">
        <v>0.36422243762599094</v>
      </c>
    </row>
    <row r="164" spans="1:19">
      <c r="A164" s="26"/>
      <c r="B164" s="26"/>
      <c r="C164" s="26"/>
      <c r="D164" s="26"/>
      <c r="E164" s="26"/>
      <c r="F164" s="26"/>
      <c r="G164" s="26"/>
      <c r="H164" s="26"/>
      <c r="O164" s="42">
        <v>0.56518494899914173</v>
      </c>
      <c r="P164" s="42">
        <v>0.4886610528309851</v>
      </c>
      <c r="Q164" s="42">
        <v>0.36946772424401642</v>
      </c>
      <c r="R164" s="42">
        <v>0.34179605297089044</v>
      </c>
      <c r="S164" s="42">
        <v>0.34611157189343694</v>
      </c>
    </row>
    <row r="165" spans="1:19">
      <c r="O165" s="42">
        <v>0.51541821539497079</v>
      </c>
      <c r="P165" s="42">
        <v>0.42892404459569761</v>
      </c>
      <c r="Q165" s="42">
        <v>0.27502439968945402</v>
      </c>
      <c r="R165" s="42">
        <v>0.20388298083794754</v>
      </c>
      <c r="S165" s="42">
        <v>0.18684587931842267</v>
      </c>
    </row>
    <row r="166" spans="1:19">
      <c r="O166" s="42">
        <v>0.34295460640340325</v>
      </c>
      <c r="P166" s="42">
        <v>0.29007891381495354</v>
      </c>
      <c r="Q166" s="42">
        <v>0.16444525415455913</v>
      </c>
      <c r="R166" s="42">
        <v>0.11786298273573084</v>
      </c>
      <c r="S166" s="42">
        <v>0.11145111101416738</v>
      </c>
    </row>
    <row r="167" spans="1:19">
      <c r="O167" s="42">
        <v>0.2586231187183739</v>
      </c>
      <c r="P167" s="42">
        <v>0.19404459364398216</v>
      </c>
      <c r="Q167" s="42">
        <v>0.10286316247100025</v>
      </c>
      <c r="R167" s="42">
        <v>8.562153594401381E-2</v>
      </c>
      <c r="S167" s="42">
        <v>8.546648891244582E-2</v>
      </c>
    </row>
    <row r="168" spans="1:19">
      <c r="O168" s="42">
        <v>0.20134714085514446</v>
      </c>
      <c r="P168" s="42">
        <v>0.16800461646748971</v>
      </c>
      <c r="Q168" s="42">
        <v>0.11259409515539823</v>
      </c>
      <c r="R168" s="42">
        <v>9.1444093950145161E-2</v>
      </c>
      <c r="S168" s="42">
        <v>9.0615569530073978E-2</v>
      </c>
    </row>
    <row r="169" spans="1:19">
      <c r="O169" s="42">
        <v>0.19505386860427834</v>
      </c>
      <c r="P169" s="42">
        <v>0.15852996701769184</v>
      </c>
      <c r="Q169" s="42">
        <v>0.10294386335209404</v>
      </c>
      <c r="R169" s="42">
        <v>8.7511662507033308E-2</v>
      </c>
      <c r="S169" s="42">
        <v>8.642412389706941E-2</v>
      </c>
    </row>
    <row r="170" spans="1:19">
      <c r="O170" s="42">
        <v>0.6738953531565145</v>
      </c>
      <c r="P170" s="42">
        <v>0.47867806595734891</v>
      </c>
      <c r="Q170" s="42">
        <v>0.27838063286574255</v>
      </c>
      <c r="R170" s="42">
        <v>0.21607372742392061</v>
      </c>
      <c r="S170" s="42">
        <v>0.20040088519377355</v>
      </c>
    </row>
    <row r="171" spans="1:19">
      <c r="O171" s="42">
        <v>0.32858977554258356</v>
      </c>
      <c r="P171" s="42">
        <v>0.22583356803325863</v>
      </c>
      <c r="Q171" s="42">
        <v>0.13643771880989042</v>
      </c>
      <c r="R171" s="42">
        <v>0.12165948760946442</v>
      </c>
      <c r="S171" s="42">
        <v>0.12137278087421069</v>
      </c>
    </row>
    <row r="172" spans="1:19">
      <c r="O172" s="42">
        <v>0.16565621891762064</v>
      </c>
      <c r="P172" s="42">
        <v>0.12848173428506984</v>
      </c>
      <c r="Q172" s="42">
        <v>8.4400243244125733E-2</v>
      </c>
      <c r="R172" s="42">
        <v>7.7468043745581985E-2</v>
      </c>
      <c r="S172" s="42">
        <v>8.3298325079606883E-2</v>
      </c>
    </row>
    <row r="173" spans="1:19">
      <c r="O173" s="42">
        <v>0.51030047595603722</v>
      </c>
      <c r="P173" s="42">
        <v>0.46960871926547465</v>
      </c>
      <c r="Q173" s="42">
        <v>0.32926984041943957</v>
      </c>
      <c r="R173" s="42">
        <v>0.23225961153485844</v>
      </c>
      <c r="S173" s="42">
        <v>0.21792560703972416</v>
      </c>
    </row>
    <row r="174" spans="1:19">
      <c r="O174" s="42">
        <v>0.21259559902924124</v>
      </c>
      <c r="P174" s="42">
        <v>0.16720386975134449</v>
      </c>
      <c r="Q174" s="42">
        <v>0.10248621624616856</v>
      </c>
      <c r="R174" s="42">
        <v>8.5563179311263823E-2</v>
      </c>
      <c r="S174" s="42">
        <v>8.9658116320572662E-2</v>
      </c>
    </row>
    <row r="175" spans="1:19">
      <c r="O175" s="42">
        <v>0.17972198830568661</v>
      </c>
      <c r="P175" s="42">
        <v>0.13544638731428979</v>
      </c>
      <c r="Q175" s="42">
        <v>8.4359097179016893E-2</v>
      </c>
      <c r="R175" s="42">
        <v>7.6126001083079264E-2</v>
      </c>
      <c r="S175" s="42">
        <v>8.2208157775459451E-2</v>
      </c>
    </row>
    <row r="176" spans="1:19">
      <c r="O176" s="42" t="e">
        <v>#DIV/0!</v>
      </c>
      <c r="P176" s="42" t="e">
        <v>#DIV/0!</v>
      </c>
      <c r="Q176" s="42" t="e">
        <v>#DIV/0!</v>
      </c>
      <c r="R176" s="42" t="e">
        <v>#DIV/0!</v>
      </c>
      <c r="S176" s="42" t="e">
        <v>#DIV/0!</v>
      </c>
    </row>
    <row r="177" spans="1:19" ht="16.2">
      <c r="A177" s="1"/>
      <c r="C177" s="1"/>
      <c r="D177" s="1"/>
      <c r="E177" s="1"/>
      <c r="H177" s="1"/>
      <c r="O177" s="42" t="e">
        <v>#DIV/0!</v>
      </c>
      <c r="P177" s="42" t="e">
        <v>#DIV/0!</v>
      </c>
      <c r="Q177" s="42" t="e">
        <v>#DIV/0!</v>
      </c>
      <c r="R177" s="42" t="e">
        <v>#DIV/0!</v>
      </c>
      <c r="S177" s="42" t="e">
        <v>#DIV/0!</v>
      </c>
    </row>
    <row r="178" spans="1:19" ht="16.2">
      <c r="A178" s="1"/>
      <c r="C178" s="1"/>
      <c r="D178" s="1"/>
      <c r="E178" s="1"/>
      <c r="H178" s="1"/>
      <c r="O178" s="42">
        <v>0.20538528248758639</v>
      </c>
      <c r="P178" s="42">
        <v>0.29786953074210865</v>
      </c>
      <c r="Q178" s="42">
        <v>0.20855966363797845</v>
      </c>
      <c r="R178" s="42">
        <v>0.17034741331157074</v>
      </c>
      <c r="S178" s="42">
        <v>0.15431547605445223</v>
      </c>
    </row>
    <row r="179" spans="1:19" ht="16.2">
      <c r="A179" s="1"/>
      <c r="C179" s="1"/>
      <c r="D179" s="1"/>
      <c r="E179" s="1"/>
      <c r="H179" s="1"/>
      <c r="O179" s="42">
        <v>0.1714076872623847</v>
      </c>
      <c r="P179" s="42">
        <v>0.23213450492847332</v>
      </c>
      <c r="Q179" s="42">
        <v>0.16051776656969727</v>
      </c>
      <c r="R179" s="42">
        <v>0.13605180242427492</v>
      </c>
      <c r="S179" s="42">
        <v>0.13060103130971287</v>
      </c>
    </row>
    <row r="180" spans="1:19" ht="16.2">
      <c r="A180" s="1"/>
      <c r="C180" s="1"/>
      <c r="D180" s="1"/>
      <c r="E180" s="1"/>
      <c r="H180" s="1"/>
      <c r="O180" s="42">
        <v>0.136450579633207</v>
      </c>
      <c r="P180" s="42">
        <v>0.13079419959105437</v>
      </c>
      <c r="Q180" s="42">
        <v>8.1947457957569039E-2</v>
      </c>
      <c r="R180" s="42">
        <v>7.06564810182332E-2</v>
      </c>
      <c r="S180" s="42">
        <v>8.0242406684771089E-2</v>
      </c>
    </row>
    <row r="181" spans="1:19" ht="16.2">
      <c r="A181" s="1"/>
      <c r="C181" s="1"/>
      <c r="D181" s="1"/>
      <c r="E181" s="1"/>
      <c r="H181" s="1"/>
      <c r="O181" s="42">
        <v>0.13120085731395184</v>
      </c>
      <c r="P181" s="42">
        <v>0.16554585748980363</v>
      </c>
      <c r="Q181" s="42">
        <v>0.11223396828330712</v>
      </c>
      <c r="R181" s="42">
        <v>9.1130940695610466E-2</v>
      </c>
      <c r="S181" s="42">
        <v>9.3004455872879824E-2</v>
      </c>
    </row>
    <row r="182" spans="1:19" ht="16.2">
      <c r="A182" s="1"/>
      <c r="C182" s="1"/>
      <c r="D182" s="1"/>
      <c r="E182" s="1"/>
      <c r="H182" s="1"/>
      <c r="O182" s="42">
        <v>0.32521358887719132</v>
      </c>
      <c r="P182" s="42">
        <v>0.62812926044493933</v>
      </c>
      <c r="Q182" s="42">
        <v>0.44498939122038289</v>
      </c>
      <c r="R182" s="42">
        <v>0.30790022686112584</v>
      </c>
      <c r="S182" s="42">
        <v>0.23320448982169437</v>
      </c>
    </row>
    <row r="183" spans="1:19" ht="16.2">
      <c r="A183" s="1"/>
      <c r="C183" s="1"/>
      <c r="D183" s="1"/>
      <c r="E183" s="1"/>
      <c r="H183" s="1"/>
      <c r="O183" s="42">
        <v>0.11382338155181541</v>
      </c>
      <c r="P183" s="42">
        <v>0.10251811693793196</v>
      </c>
      <c r="Q183" s="42">
        <v>6.6213806392092123E-2</v>
      </c>
      <c r="R183" s="42">
        <v>6.2393578300793465E-2</v>
      </c>
      <c r="S183" s="42">
        <v>7.6307437139157358E-2</v>
      </c>
    </row>
    <row r="184" spans="1:19" ht="16.2">
      <c r="A184" s="1"/>
      <c r="C184" s="1"/>
      <c r="D184" s="1"/>
      <c r="E184" s="1"/>
      <c r="H184" s="1"/>
      <c r="O184" s="42">
        <v>0.14680344592883465</v>
      </c>
      <c r="P184" s="42">
        <v>0.23113914996774967</v>
      </c>
      <c r="Q184" s="42">
        <v>0.15675875927508726</v>
      </c>
      <c r="R184" s="42">
        <v>0.12205083583489255</v>
      </c>
      <c r="S184" s="42">
        <v>0.11683848062552717</v>
      </c>
    </row>
    <row r="185" spans="1:19">
      <c r="O185" s="42" t="e">
        <v>#DIV/0!</v>
      </c>
      <c r="P185" s="42" t="e">
        <v>#DIV/0!</v>
      </c>
      <c r="Q185" s="42" t="e">
        <v>#DIV/0!</v>
      </c>
      <c r="R185" s="42" t="e">
        <v>#DIV/0!</v>
      </c>
      <c r="S185" s="42" t="e">
        <v>#DIV/0!</v>
      </c>
    </row>
    <row r="186" spans="1:19">
      <c r="A186" s="5"/>
      <c r="O186" s="42">
        <v>0.22769544334705541</v>
      </c>
      <c r="P186" s="42">
        <v>0.3513497172598255</v>
      </c>
      <c r="Q186" s="42">
        <v>0.24359318688979464</v>
      </c>
      <c r="R186" s="42">
        <v>0.1931138100083018</v>
      </c>
      <c r="S186" s="42">
        <v>0.16938986269653442</v>
      </c>
    </row>
    <row r="187" spans="1:19">
      <c r="A187" s="5"/>
      <c r="O187" s="42">
        <v>0.14937083550982758</v>
      </c>
      <c r="P187" s="42">
        <v>0.22347188212255831</v>
      </c>
      <c r="Q187" s="42">
        <v>0.14699334639332337</v>
      </c>
      <c r="R187" s="42">
        <v>0.12039367675564867</v>
      </c>
      <c r="S187" s="42">
        <v>0.11707166631064106</v>
      </c>
    </row>
    <row r="188" spans="1:19">
      <c r="A188" s="5"/>
      <c r="O188" s="42">
        <v>0.26255621620059982</v>
      </c>
      <c r="P188" s="42">
        <v>0.43849148056708104</v>
      </c>
      <c r="Q188" s="42">
        <v>0.30943503680554557</v>
      </c>
      <c r="R188" s="42">
        <v>0.23321068623719482</v>
      </c>
      <c r="S188" s="42">
        <v>0.19285780519113296</v>
      </c>
    </row>
    <row r="189" spans="1:19">
      <c r="O189" s="42">
        <v>0.25546766269673965</v>
      </c>
      <c r="P189" s="42">
        <v>0.41051985626299459</v>
      </c>
      <c r="Q189" s="42">
        <v>0.28427131658488547</v>
      </c>
      <c r="R189" s="42">
        <v>0.22256943773820109</v>
      </c>
      <c r="S189" s="42">
        <v>0.18731844489114371</v>
      </c>
    </row>
    <row r="190" spans="1:19">
      <c r="O190" s="42">
        <v>0.23904569536751097</v>
      </c>
      <c r="P190" s="42">
        <v>0.33213083250039022</v>
      </c>
      <c r="Q190" s="42">
        <v>0.24063634841128595</v>
      </c>
      <c r="R190" s="42">
        <v>0.1982378569079202</v>
      </c>
      <c r="S190" s="42">
        <v>0.17355991309286045</v>
      </c>
    </row>
    <row r="191" spans="1:19">
      <c r="O191" s="42" t="e">
        <v>#DIV/0!</v>
      </c>
      <c r="P191" s="42" t="e">
        <v>#DIV/0!</v>
      </c>
      <c r="Q191" s="42" t="e">
        <v>#DIV/0!</v>
      </c>
      <c r="R191" s="42" t="e">
        <v>#DIV/0!</v>
      </c>
      <c r="S191" s="42" t="e">
        <v>#DIV/0!</v>
      </c>
    </row>
    <row r="192" spans="1:19" ht="16.2">
      <c r="A192" s="6"/>
      <c r="C192" s="6"/>
      <c r="D192" s="6"/>
      <c r="E192" s="6"/>
      <c r="H192" s="6"/>
      <c r="O192" s="42">
        <v>0.13359948518017908</v>
      </c>
      <c r="P192" s="42">
        <v>5.9610783443682418E-2</v>
      </c>
      <c r="Q192" s="42">
        <v>4.4054201435968401E-2</v>
      </c>
      <c r="R192" s="42">
        <v>4.9160793363613509E-2</v>
      </c>
      <c r="S192" s="42">
        <v>6.5954510245556527E-2</v>
      </c>
    </row>
    <row r="193" spans="1:19" ht="16.2">
      <c r="A193" s="6"/>
      <c r="C193" s="6"/>
      <c r="D193" s="6"/>
      <c r="E193" s="6"/>
      <c r="H193" s="6"/>
      <c r="O193" s="42">
        <v>0.12615389235393007</v>
      </c>
      <c r="P193" s="42">
        <v>7.0949142156766537E-2</v>
      </c>
      <c r="Q193" s="42">
        <v>4.9330637356814575E-2</v>
      </c>
      <c r="R193" s="42">
        <v>5.208738985561933E-2</v>
      </c>
      <c r="S193" s="42">
        <v>6.8309921685853231E-2</v>
      </c>
    </row>
    <row r="194" spans="1:19" ht="16.2">
      <c r="A194" s="6"/>
      <c r="C194" s="6"/>
      <c r="D194" s="6"/>
      <c r="E194" s="6"/>
      <c r="H194" s="6"/>
      <c r="O194" s="42">
        <v>0.12010947304099817</v>
      </c>
      <c r="P194" s="42">
        <v>0.12876929601264378</v>
      </c>
      <c r="Q194" s="42">
        <v>8.8667730501966607E-2</v>
      </c>
      <c r="R194" s="42">
        <v>8.3084235307067433E-2</v>
      </c>
      <c r="S194" s="42">
        <v>8.9241618301726069E-2</v>
      </c>
    </row>
    <row r="195" spans="1:19" ht="16.2">
      <c r="A195" s="6"/>
      <c r="C195" s="6"/>
      <c r="D195" s="6"/>
      <c r="E195" s="6"/>
      <c r="H195" s="6"/>
      <c r="O195" s="42">
        <v>0.14699317614541144</v>
      </c>
      <c r="P195" s="42">
        <v>5.1465424623219347E-2</v>
      </c>
      <c r="Q195" s="42">
        <v>3.8678210364541499E-2</v>
      </c>
      <c r="R195" s="42">
        <v>4.6132520951535506E-2</v>
      </c>
      <c r="S195" s="42">
        <v>6.3941227730011221E-2</v>
      </c>
    </row>
    <row r="196" spans="1:19" ht="16.2">
      <c r="A196" s="6"/>
      <c r="C196" s="6"/>
      <c r="D196" s="6"/>
      <c r="E196" s="6"/>
      <c r="H196" s="6"/>
      <c r="O196" s="42">
        <v>0.20478126910169242</v>
      </c>
      <c r="P196" s="42">
        <v>0.29441240208087871</v>
      </c>
      <c r="Q196" s="42">
        <v>0.21098850405261413</v>
      </c>
      <c r="R196" s="42">
        <v>0.17047273204821761</v>
      </c>
      <c r="S196" s="42">
        <v>0.15371607719908542</v>
      </c>
    </row>
    <row r="197" spans="1:19" ht="16.2">
      <c r="A197" s="6"/>
      <c r="C197" s="6"/>
      <c r="D197" s="6"/>
      <c r="E197" s="6"/>
      <c r="H197" s="6"/>
      <c r="O197" s="42">
        <v>0.30270846673355839</v>
      </c>
      <c r="P197" s="42">
        <v>0.54673009522330096</v>
      </c>
      <c r="Q197" s="42">
        <v>0.38754051163609604</v>
      </c>
      <c r="R197" s="42">
        <v>0.27966472005891763</v>
      </c>
      <c r="S197" s="42">
        <v>0.21298701091649008</v>
      </c>
    </row>
    <row r="198" spans="1:19" ht="16.2">
      <c r="A198" s="6"/>
      <c r="C198" s="6"/>
      <c r="D198" s="6"/>
      <c r="E198" s="6"/>
      <c r="H198" s="6"/>
      <c r="O198" s="42">
        <v>0.12462666948312365</v>
      </c>
      <c r="P198" s="42">
        <v>6.1821914355586545E-2</v>
      </c>
      <c r="Q198" s="42">
        <v>4.4128952763948195E-2</v>
      </c>
      <c r="R198" s="42">
        <v>5.0554169851953705E-2</v>
      </c>
      <c r="S198" s="42">
        <v>6.7015479048105564E-2</v>
      </c>
    </row>
    <row r="199" spans="1:19" ht="16.2">
      <c r="A199" s="6"/>
      <c r="C199" s="6"/>
      <c r="D199" s="6"/>
      <c r="E199" s="6"/>
      <c r="F199" s="6"/>
      <c r="H199" s="6"/>
      <c r="O199" s="42">
        <v>0.11684369628671878</v>
      </c>
      <c r="P199" s="42">
        <v>8.6221606352030328E-2</v>
      </c>
      <c r="Q199" s="42">
        <v>5.6327430961206598E-2</v>
      </c>
      <c r="R199" s="42">
        <v>5.8227991330865349E-2</v>
      </c>
      <c r="S199" s="42">
        <v>7.2492377760520088E-2</v>
      </c>
    </row>
    <row r="200" spans="1:19" ht="16.2">
      <c r="A200" s="6"/>
      <c r="C200" s="6"/>
      <c r="D200" s="6"/>
      <c r="E200" s="6"/>
      <c r="F200" s="6"/>
      <c r="H200" s="6"/>
      <c r="O200" s="42">
        <v>0.19969696627495517</v>
      </c>
      <c r="P200" s="42">
        <v>0.28077598659191294</v>
      </c>
      <c r="Q200" s="42">
        <v>0.19365612694590392</v>
      </c>
      <c r="R200" s="42">
        <v>0.16291231431553091</v>
      </c>
      <c r="S200" s="42">
        <v>0.1499320674986839</v>
      </c>
    </row>
    <row r="201" spans="1:19" ht="16.2">
      <c r="A201" s="6"/>
      <c r="C201" s="6"/>
      <c r="D201" s="6"/>
      <c r="E201" s="6"/>
      <c r="F201" s="6"/>
      <c r="H201" s="6"/>
      <c r="O201" s="42">
        <v>0.17918878609883127</v>
      </c>
      <c r="P201" s="42">
        <v>0.24507031880460584</v>
      </c>
      <c r="Q201" s="42">
        <v>0.17048504370337683</v>
      </c>
      <c r="R201" s="42">
        <v>0.14350820193554603</v>
      </c>
      <c r="S201" s="42">
        <v>0.13603439556380581</v>
      </c>
    </row>
    <row r="202" spans="1:19" ht="16.2">
      <c r="A202" s="6"/>
      <c r="C202" s="6"/>
      <c r="D202" s="6"/>
      <c r="E202" s="6"/>
      <c r="F202" s="6"/>
      <c r="H202" s="6"/>
      <c r="O202" s="42">
        <v>0.11047497528265846</v>
      </c>
      <c r="P202" s="42">
        <v>8.7892247837220869E-2</v>
      </c>
      <c r="Q202" s="42">
        <v>5.9805766109586718E-2</v>
      </c>
      <c r="R202" s="42">
        <v>6.0612140700755782E-2</v>
      </c>
      <c r="S202" s="42">
        <v>7.418992656120528E-2</v>
      </c>
    </row>
    <row r="203" spans="1:19" ht="16.2">
      <c r="A203" s="6"/>
      <c r="C203" s="6"/>
      <c r="D203" s="6"/>
      <c r="E203" s="6"/>
      <c r="F203" s="6"/>
      <c r="H203" s="6"/>
      <c r="O203" s="42">
        <v>0.14625518132484863</v>
      </c>
      <c r="P203" s="42">
        <v>0.14668171062066243</v>
      </c>
      <c r="Q203" s="42">
        <v>0.10214899529989947</v>
      </c>
      <c r="R203" s="42">
        <v>9.9938707813852307E-2</v>
      </c>
      <c r="S203" s="42">
        <v>0.10624067254093907</v>
      </c>
    </row>
    <row r="204" spans="1:19" ht="16.2">
      <c r="A204" s="6"/>
      <c r="C204" s="6"/>
      <c r="D204" s="6"/>
      <c r="E204" s="6"/>
      <c r="F204" s="6"/>
      <c r="H204" s="6"/>
      <c r="O204" s="42">
        <v>0.19814069200935641</v>
      </c>
      <c r="P204" s="42">
        <v>0.29568627319253687</v>
      </c>
      <c r="Q204" s="42">
        <v>0.20019095797218442</v>
      </c>
      <c r="R204" s="42">
        <v>0.16393482018765976</v>
      </c>
      <c r="S204" s="42">
        <v>0.15013337386328127</v>
      </c>
    </row>
    <row r="205" spans="1:19" ht="16.2">
      <c r="A205" s="6"/>
      <c r="C205" s="6"/>
      <c r="D205" s="6"/>
      <c r="E205" s="6"/>
      <c r="F205" s="6"/>
      <c r="H205" s="6"/>
      <c r="O205" s="42">
        <v>0.34058182513150226</v>
      </c>
      <c r="P205" s="42">
        <v>0.5703963680946772</v>
      </c>
      <c r="Q205" s="42">
        <v>0.40769922689239402</v>
      </c>
      <c r="R205" s="42">
        <v>0.30860671152355107</v>
      </c>
      <c r="S205" s="42">
        <v>0.23136968290999799</v>
      </c>
    </row>
    <row r="206" spans="1:19" ht="16.2">
      <c r="A206" s="6"/>
      <c r="C206" s="6"/>
      <c r="D206" s="6"/>
      <c r="E206" s="6"/>
      <c r="F206" s="6"/>
      <c r="H206" s="6"/>
      <c r="O206" s="42">
        <v>0.12601937751299513</v>
      </c>
      <c r="P206" s="42">
        <v>6.1354066847835495E-2</v>
      </c>
      <c r="Q206" s="42">
        <v>4.2078974949053716E-2</v>
      </c>
      <c r="R206" s="42">
        <v>4.9021415772563345E-2</v>
      </c>
      <c r="S206" s="42">
        <v>6.646826920486551E-2</v>
      </c>
    </row>
    <row r="207" spans="1:19" ht="16.2">
      <c r="A207" s="6"/>
      <c r="C207" s="6"/>
      <c r="D207" s="6"/>
      <c r="E207" s="6"/>
      <c r="F207" s="6"/>
      <c r="H207" s="6"/>
      <c r="O207" s="42">
        <v>0.13015667557394986</v>
      </c>
      <c r="P207" s="42">
        <v>6.6737512215244529E-2</v>
      </c>
      <c r="Q207" s="42">
        <v>4.7037962967441858E-2</v>
      </c>
      <c r="R207" s="42">
        <v>5.2170384643081082E-2</v>
      </c>
      <c r="S207" s="42">
        <v>6.7618712519031052E-2</v>
      </c>
    </row>
    <row r="208" spans="1:19" ht="16.2">
      <c r="A208" s="8"/>
      <c r="C208" s="6"/>
      <c r="D208" s="6"/>
      <c r="E208" s="6"/>
      <c r="F208" s="6"/>
      <c r="H208" s="6"/>
      <c r="O208" s="42">
        <v>0.14288778928381879</v>
      </c>
      <c r="P208" s="42">
        <v>5.1093110455496936E-2</v>
      </c>
      <c r="Q208" s="42">
        <v>4.1494651686583159E-2</v>
      </c>
      <c r="R208" s="42">
        <v>4.8648662508206181E-2</v>
      </c>
      <c r="S208" s="42">
        <v>6.4604553988337157E-2</v>
      </c>
    </row>
    <row r="209" spans="1:19">
      <c r="O209" s="42" t="e">
        <v>#DIV/0!</v>
      </c>
      <c r="P209" s="42" t="e">
        <v>#DIV/0!</v>
      </c>
      <c r="Q209" s="42" t="e">
        <v>#DIV/0!</v>
      </c>
      <c r="R209" s="42" t="e">
        <v>#DIV/0!</v>
      </c>
      <c r="S209" s="42" t="e">
        <v>#DIV/0!</v>
      </c>
    </row>
    <row r="210" spans="1:19" ht="16.2">
      <c r="A210" s="6"/>
      <c r="C210" s="6"/>
      <c r="D210" s="6"/>
      <c r="E210" s="6"/>
      <c r="F210" s="6"/>
      <c r="H210" s="6"/>
      <c r="O210" s="42">
        <v>0.13444060000248673</v>
      </c>
      <c r="P210" s="42">
        <v>3.9613082243557529E-2</v>
      </c>
      <c r="Q210" s="42">
        <v>2.5968183021893299E-2</v>
      </c>
      <c r="R210" s="42">
        <v>3.2540098541833137E-2</v>
      </c>
      <c r="S210" s="42">
        <v>6.11320615106365E-2</v>
      </c>
    </row>
    <row r="211" spans="1:19" ht="16.2">
      <c r="A211" s="6"/>
      <c r="C211" s="6"/>
      <c r="D211" s="6"/>
      <c r="E211" s="6"/>
      <c r="F211" s="6"/>
      <c r="H211" s="6"/>
      <c r="O211" s="42">
        <v>0.14476982821283046</v>
      </c>
      <c r="P211" s="42">
        <v>2.8555392372491325E-2</v>
      </c>
      <c r="Q211" s="42">
        <v>2.3522862054407515E-2</v>
      </c>
      <c r="R211" s="42">
        <v>3.3791141869771078E-2</v>
      </c>
      <c r="S211" s="42">
        <v>6.0731031718207804E-2</v>
      </c>
    </row>
    <row r="212" spans="1:19" ht="16.2">
      <c r="A212" s="6"/>
      <c r="C212" s="6"/>
      <c r="D212" s="6"/>
      <c r="E212" s="6"/>
      <c r="F212" s="6"/>
      <c r="H212" s="6"/>
      <c r="O212" s="42">
        <v>0.14414121818180348</v>
      </c>
      <c r="P212" s="42">
        <v>5.5032716074419792E-2</v>
      </c>
      <c r="Q212" s="42">
        <v>4.1481430851536286E-2</v>
      </c>
      <c r="R212" s="42">
        <v>4.9121958402500665E-2</v>
      </c>
      <c r="S212" s="42">
        <v>6.5022736765427011E-2</v>
      </c>
    </row>
    <row r="213" spans="1:19" ht="16.2">
      <c r="A213" s="6"/>
      <c r="C213" s="6"/>
      <c r="D213" s="6"/>
      <c r="E213" s="6"/>
      <c r="F213" s="6"/>
      <c r="H213" s="6"/>
      <c r="O213" s="42">
        <v>0.13927846572384558</v>
      </c>
      <c r="P213" s="42">
        <v>6.9789195829042486E-2</v>
      </c>
      <c r="Q213" s="42">
        <v>5.6293542793044334E-2</v>
      </c>
      <c r="R213" s="42">
        <v>5.9067893793232885E-2</v>
      </c>
      <c r="S213" s="42">
        <v>6.934731902068042E-2</v>
      </c>
    </row>
    <row r="214" spans="1:19" ht="16.2">
      <c r="A214" s="6"/>
      <c r="C214" s="6"/>
      <c r="D214" s="6"/>
      <c r="E214" s="6"/>
      <c r="F214" s="6"/>
      <c r="H214" s="6"/>
      <c r="O214" s="42">
        <v>0.14053541215502408</v>
      </c>
      <c r="P214" s="42">
        <v>6.3751589469438347E-2</v>
      </c>
      <c r="Q214" s="42">
        <v>4.7136982439476317E-2</v>
      </c>
      <c r="R214" s="42">
        <v>5.2344052161918522E-2</v>
      </c>
      <c r="S214" s="42">
        <v>6.6780342806428528E-2</v>
      </c>
    </row>
    <row r="215" spans="1:19" ht="16.2">
      <c r="A215" s="6"/>
      <c r="C215" s="6"/>
      <c r="D215" s="6"/>
      <c r="E215" s="6"/>
      <c r="F215" s="6"/>
      <c r="H215" s="6"/>
      <c r="O215" s="42">
        <v>0.13962594560354602</v>
      </c>
      <c r="P215" s="42">
        <v>3.9667039618300599E-2</v>
      </c>
      <c r="Q215" s="42">
        <v>3.3648235305197421E-2</v>
      </c>
      <c r="R215" s="42">
        <v>4.3416806633094135E-2</v>
      </c>
      <c r="S215" s="42">
        <v>6.2786068638697609E-2</v>
      </c>
    </row>
    <row r="216" spans="1:19" ht="16.2">
      <c r="A216" s="6"/>
      <c r="C216" s="6"/>
      <c r="D216" s="6"/>
      <c r="E216" s="6"/>
      <c r="F216" s="6"/>
      <c r="H216" s="6"/>
      <c r="O216" s="42">
        <v>0.13264391982636226</v>
      </c>
      <c r="P216" s="42">
        <v>0.18848542529895704</v>
      </c>
      <c r="Q216" s="42">
        <v>0.12171507212967617</v>
      </c>
      <c r="R216" s="42">
        <v>0.10356608881498246</v>
      </c>
      <c r="S216" s="42">
        <v>0.10436248925257853</v>
      </c>
    </row>
    <row r="217" spans="1:19" ht="16.2">
      <c r="A217" s="6"/>
      <c r="C217" s="6"/>
      <c r="D217" s="6"/>
      <c r="E217" s="6"/>
      <c r="F217" s="6"/>
      <c r="H217" s="6"/>
      <c r="O217" s="42">
        <v>0.14441680241222904</v>
      </c>
      <c r="P217" s="42">
        <v>4.7580901891105816E-2</v>
      </c>
      <c r="Q217" s="42">
        <v>3.7476282129055051E-2</v>
      </c>
      <c r="R217" s="42">
        <v>4.6131038805291784E-2</v>
      </c>
      <c r="S217" s="42">
        <v>6.3749433106644243E-2</v>
      </c>
    </row>
    <row r="218" spans="1:19" ht="16.2">
      <c r="A218" s="6"/>
      <c r="C218" s="6"/>
      <c r="D218" s="6"/>
      <c r="E218" s="6"/>
      <c r="F218" s="6"/>
      <c r="H218" s="10"/>
      <c r="O218" s="42">
        <v>0.13409728719324004</v>
      </c>
      <c r="P218" s="42">
        <v>5.2074072992913979E-2</v>
      </c>
      <c r="Q218" s="42">
        <v>3.6972229772351414E-2</v>
      </c>
      <c r="R218" s="42">
        <v>4.4054547379095338E-2</v>
      </c>
      <c r="S218" s="42">
        <v>6.4074761779964864E-2</v>
      </c>
    </row>
    <row r="219" spans="1:19" ht="16.2">
      <c r="A219" s="6"/>
      <c r="C219" s="6"/>
      <c r="D219" s="6"/>
      <c r="E219" s="6"/>
      <c r="F219" s="6"/>
      <c r="H219" s="6"/>
      <c r="O219" s="42">
        <v>0.122162919111623</v>
      </c>
      <c r="P219" s="42">
        <v>4.5097504242698115E-2</v>
      </c>
      <c r="Q219" s="42">
        <v>2.9258549663780851E-2</v>
      </c>
      <c r="R219" s="42">
        <v>3.6520338884239077E-2</v>
      </c>
      <c r="S219" s="42">
        <v>6.2483025149106905E-2</v>
      </c>
    </row>
    <row r="220" spans="1:19" ht="16.2">
      <c r="A220" s="6"/>
      <c r="C220" s="6"/>
      <c r="D220" s="6"/>
      <c r="E220" s="6"/>
      <c r="F220" s="6"/>
      <c r="H220" s="6"/>
      <c r="O220" s="42">
        <v>0.11244389988556147</v>
      </c>
      <c r="P220" s="42">
        <v>0.14406779551542023</v>
      </c>
      <c r="Q220" s="42">
        <v>8.7187996535334072E-2</v>
      </c>
      <c r="R220" s="42">
        <v>7.7059611157813887E-2</v>
      </c>
      <c r="S220" s="42">
        <v>8.6755463464815219E-2</v>
      </c>
    </row>
    <row r="221" spans="1:19" ht="16.2">
      <c r="A221" s="6"/>
      <c r="C221" s="6"/>
      <c r="D221" s="6"/>
      <c r="E221" s="6"/>
      <c r="F221" s="6"/>
      <c r="H221" s="6"/>
      <c r="O221" s="42">
        <v>0.11404165345723632</v>
      </c>
      <c r="P221" s="42">
        <v>7.8971991793360438E-2</v>
      </c>
      <c r="Q221" s="42">
        <v>5.3162860726705723E-2</v>
      </c>
      <c r="R221" s="42">
        <v>5.6947568431090716E-2</v>
      </c>
      <c r="S221" s="42">
        <v>7.1478365276785763E-2</v>
      </c>
    </row>
    <row r="222" spans="1:19" ht="16.2">
      <c r="A222" s="6"/>
      <c r="C222" s="6"/>
      <c r="D222" s="6"/>
      <c r="E222" s="6"/>
      <c r="F222" s="6"/>
      <c r="H222" s="6"/>
      <c r="O222" s="42">
        <v>0.13909018382948113</v>
      </c>
      <c r="P222" s="42">
        <v>6.6304867582305457E-2</v>
      </c>
      <c r="Q222" s="42">
        <v>5.0060951604234648E-2</v>
      </c>
      <c r="R222" s="42">
        <v>5.5037130068385419E-2</v>
      </c>
      <c r="S222" s="42">
        <v>6.7833728521766834E-2</v>
      </c>
    </row>
    <row r="223" spans="1:19" ht="16.2">
      <c r="A223" s="6"/>
      <c r="C223" s="6"/>
      <c r="D223" s="6"/>
      <c r="E223" s="6"/>
      <c r="F223" s="6"/>
      <c r="H223" s="6"/>
      <c r="O223" s="42">
        <v>0.14310173566332171</v>
      </c>
      <c r="P223" s="42">
        <v>8.814237463374483E-2</v>
      </c>
      <c r="Q223" s="42">
        <v>5.872296224562977E-2</v>
      </c>
      <c r="R223" s="42">
        <v>6.1924665646196725E-2</v>
      </c>
      <c r="S223" s="42">
        <v>7.1735229062419914E-2</v>
      </c>
    </row>
    <row r="224" spans="1:19" ht="16.2">
      <c r="A224" s="6"/>
      <c r="C224" s="6"/>
      <c r="D224" s="6"/>
      <c r="E224" s="6"/>
      <c r="F224" s="6"/>
      <c r="H224" s="6"/>
      <c r="O224" s="42">
        <v>0.13720943819173731</v>
      </c>
      <c r="P224" s="42">
        <v>6.13778104419688E-2</v>
      </c>
      <c r="Q224" s="42">
        <v>4.6447550662903132E-2</v>
      </c>
      <c r="R224" s="42">
        <v>5.1606059161427548E-2</v>
      </c>
      <c r="S224" s="42">
        <v>6.6550999901556163E-2</v>
      </c>
    </row>
    <row r="225" spans="1:19">
      <c r="O225" s="42" t="e">
        <v>#DIV/0!</v>
      </c>
      <c r="P225" s="42" t="e">
        <v>#DIV/0!</v>
      </c>
      <c r="Q225" s="42" t="e">
        <v>#DIV/0!</v>
      </c>
      <c r="R225" s="42" t="e">
        <v>#DIV/0!</v>
      </c>
      <c r="S225" s="42" t="e">
        <v>#DIV/0!</v>
      </c>
    </row>
    <row r="226" spans="1:19">
      <c r="A226" s="11"/>
      <c r="O226" s="42">
        <v>0.14329741231998708</v>
      </c>
      <c r="P226" s="42">
        <v>2.6042488505557241E-2</v>
      </c>
      <c r="Q226" s="42">
        <v>2.5112635384657755E-2</v>
      </c>
      <c r="R226" s="42">
        <v>3.6962501714866688E-2</v>
      </c>
      <c r="S226" s="42">
        <v>6.0948966566347518E-2</v>
      </c>
    </row>
    <row r="227" spans="1:19">
      <c r="A227" s="11"/>
      <c r="O227" s="42">
        <v>0.14267299999038235</v>
      </c>
      <c r="P227" s="42">
        <v>1.8807184435799488E-2</v>
      </c>
      <c r="Q227" s="42">
        <v>1.9505610927959854E-2</v>
      </c>
      <c r="R227" s="42">
        <v>3.1144964600760522E-2</v>
      </c>
      <c r="S227" s="42">
        <v>6.0178002974087458E-2</v>
      </c>
    </row>
    <row r="228" spans="1:19">
      <c r="A228" s="11"/>
      <c r="O228" s="42">
        <v>0.1426840136614039</v>
      </c>
      <c r="P228" s="42">
        <v>4.2670200117381561E-2</v>
      </c>
      <c r="Q228" s="42">
        <v>3.6511289121668782E-2</v>
      </c>
      <c r="R228" s="42">
        <v>4.5484265618024017E-2</v>
      </c>
      <c r="S228" s="42">
        <v>6.3265104507984532E-2</v>
      </c>
    </row>
    <row r="229" spans="1:19">
      <c r="A229" s="11"/>
      <c r="O229" s="42">
        <v>0.15005618450597388</v>
      </c>
      <c r="P229" s="42">
        <v>1.5187698820987711E-2</v>
      </c>
      <c r="Q229" s="42">
        <v>1.2899283524842497E-2</v>
      </c>
      <c r="R229" s="42">
        <v>2.1776528510177643E-2</v>
      </c>
      <c r="S229" s="42">
        <v>5.9708978037273742E-2</v>
      </c>
    </row>
    <row r="230" spans="1:19">
      <c r="A230" s="11"/>
      <c r="O230" s="42">
        <v>0.14383927604005095</v>
      </c>
      <c r="P230" s="42">
        <v>4.9631824533215484E-2</v>
      </c>
      <c r="Q230" s="42">
        <v>3.2595910165609428E-2</v>
      </c>
      <c r="R230" s="42">
        <v>3.8538972155710415E-2</v>
      </c>
      <c r="S230" s="42">
        <v>6.2357292276921314E-2</v>
      </c>
    </row>
    <row r="231" spans="1:19">
      <c r="O231" s="42" t="e">
        <v>#DIV/0!</v>
      </c>
      <c r="P231" s="42" t="e">
        <v>#DIV/0!</v>
      </c>
      <c r="Q231" s="42" t="e">
        <v>#DIV/0!</v>
      </c>
      <c r="R231" s="42" t="e">
        <v>#DIV/0!</v>
      </c>
      <c r="S231" s="42" t="e">
        <v>#DIV/0!</v>
      </c>
    </row>
    <row r="232" spans="1:19" ht="16.2">
      <c r="A232" s="6"/>
      <c r="C232" s="6"/>
      <c r="D232" s="6"/>
      <c r="E232" s="6"/>
      <c r="F232" s="6"/>
      <c r="H232" s="6"/>
      <c r="O232" s="42">
        <v>0.15996498197044495</v>
      </c>
      <c r="P232" s="42">
        <v>4.8661785244834513E-2</v>
      </c>
      <c r="Q232" s="42">
        <v>3.8187566184878959E-2</v>
      </c>
      <c r="R232" s="42">
        <v>4.7445741217748576E-2</v>
      </c>
      <c r="S232" s="42">
        <v>6.3540747457362018E-2</v>
      </c>
    </row>
    <row r="233" spans="1:19" ht="16.2">
      <c r="A233" s="6"/>
      <c r="C233" s="6"/>
      <c r="D233" s="6"/>
      <c r="E233" s="6"/>
      <c r="F233" s="6"/>
      <c r="H233" s="6"/>
      <c r="O233" s="42">
        <v>0.14930820452654806</v>
      </c>
      <c r="P233" s="42">
        <v>8.0515791629597933E-2</v>
      </c>
      <c r="Q233" s="42">
        <v>5.8401250209204676E-2</v>
      </c>
      <c r="R233" s="42">
        <v>6.1149798822496125E-2</v>
      </c>
      <c r="S233" s="42">
        <v>7.0363736574011918E-2</v>
      </c>
    </row>
    <row r="234" spans="1:19" ht="16.2">
      <c r="A234" s="6"/>
      <c r="C234" s="6"/>
      <c r="D234" s="6"/>
      <c r="E234" s="6"/>
      <c r="F234" s="6"/>
      <c r="H234" s="6"/>
      <c r="O234" s="42">
        <v>0.1398937927824267</v>
      </c>
      <c r="P234" s="42">
        <v>8.0408651266596853E-2</v>
      </c>
      <c r="Q234" s="42">
        <v>4.4820001316816314E-2</v>
      </c>
      <c r="R234" s="42">
        <v>4.7394216962361964E-2</v>
      </c>
      <c r="S234" s="42">
        <v>6.6719477289651261E-2</v>
      </c>
    </row>
    <row r="235" spans="1:19" ht="16.2">
      <c r="A235" s="6"/>
      <c r="C235" s="6"/>
      <c r="D235" s="6"/>
      <c r="E235" s="6"/>
      <c r="F235" s="6"/>
      <c r="H235" s="6"/>
      <c r="O235" s="42">
        <v>0.25866518900821911</v>
      </c>
      <c r="P235" s="42">
        <v>0.56958917155570199</v>
      </c>
      <c r="Q235" s="42">
        <v>0.3584395249427042</v>
      </c>
      <c r="R235" s="42">
        <v>0.24752089498362162</v>
      </c>
      <c r="S235" s="42">
        <v>0.19727177770888127</v>
      </c>
    </row>
    <row r="236" spans="1:19" ht="16.2">
      <c r="A236" s="6"/>
      <c r="C236" s="6"/>
      <c r="D236" s="6"/>
      <c r="E236" s="6"/>
      <c r="F236" s="6"/>
      <c r="H236" s="6"/>
      <c r="O236" s="42">
        <v>0.14879347280483618</v>
      </c>
      <c r="P236" s="42">
        <v>3.5008688802986292E-2</v>
      </c>
      <c r="Q236" s="42">
        <v>2.9424006391700893E-2</v>
      </c>
      <c r="R236" s="42">
        <v>4.0230689360318463E-2</v>
      </c>
      <c r="S236" s="42">
        <v>6.1759005258621019E-2</v>
      </c>
    </row>
    <row r="237" spans="1:19" ht="16.2">
      <c r="A237" s="6"/>
      <c r="C237" s="6"/>
      <c r="D237" s="6"/>
      <c r="E237" s="6"/>
      <c r="F237" s="6"/>
      <c r="H237" s="6"/>
      <c r="O237" s="42">
        <v>0.2516635873977846</v>
      </c>
      <c r="P237" s="42">
        <v>0.42099223421501059</v>
      </c>
      <c r="Q237" s="42">
        <v>0.2959563455017632</v>
      </c>
      <c r="R237" s="42">
        <v>0.22327951611908384</v>
      </c>
      <c r="S237" s="42">
        <v>0.18630271135049764</v>
      </c>
    </row>
    <row r="238" spans="1:19" ht="16.2">
      <c r="A238" s="6"/>
      <c r="C238" s="6"/>
      <c r="D238" s="6"/>
      <c r="E238" s="6"/>
      <c r="F238" s="6"/>
      <c r="H238" s="6"/>
      <c r="O238" s="42">
        <v>0.11479085621546849</v>
      </c>
      <c r="P238" s="42">
        <v>9.9662105541995394E-2</v>
      </c>
      <c r="Q238" s="42">
        <v>6.9986814995155008E-2</v>
      </c>
      <c r="R238" s="42">
        <v>6.8192349313303161E-2</v>
      </c>
      <c r="S238" s="42">
        <v>7.7930364801046773E-2</v>
      </c>
    </row>
    <row r="239" spans="1:19" ht="16.2">
      <c r="A239" s="6"/>
      <c r="C239" s="6"/>
      <c r="D239" s="6"/>
      <c r="E239" s="6"/>
      <c r="F239" s="6"/>
      <c r="H239" s="6"/>
      <c r="O239" s="42">
        <v>0.13359735322341684</v>
      </c>
      <c r="P239" s="42">
        <v>7.6970587510923338E-2</v>
      </c>
      <c r="Q239" s="42">
        <v>5.6093941465912019E-2</v>
      </c>
      <c r="R239" s="42">
        <v>5.9423923460500593E-2</v>
      </c>
      <c r="S239" s="42">
        <v>7.0579471363916901E-2</v>
      </c>
    </row>
    <row r="240" spans="1:19" ht="16.2">
      <c r="A240" s="6"/>
      <c r="C240" s="6"/>
      <c r="D240" s="6"/>
      <c r="E240" s="6"/>
      <c r="F240" s="6"/>
      <c r="H240" s="6"/>
      <c r="O240" s="42">
        <v>0.15396333598321871</v>
      </c>
      <c r="P240" s="42">
        <v>5.5878681171680628E-2</v>
      </c>
      <c r="Q240" s="42">
        <v>4.2550729106438923E-2</v>
      </c>
      <c r="R240" s="42">
        <v>4.9520293420776941E-2</v>
      </c>
      <c r="S240" s="42">
        <v>6.4733824686467711E-2</v>
      </c>
    </row>
    <row r="241" spans="1:19" ht="16.2">
      <c r="A241" s="6"/>
      <c r="C241" s="6"/>
      <c r="D241" s="6"/>
      <c r="E241" s="6"/>
      <c r="F241" s="6"/>
      <c r="H241" s="6"/>
      <c r="O241" s="42">
        <v>0.181653256262858</v>
      </c>
      <c r="P241" s="42">
        <v>0.25367110974733792</v>
      </c>
      <c r="Q241" s="42">
        <v>0.16903396097167658</v>
      </c>
      <c r="R241" s="42">
        <v>0.14492414930970926</v>
      </c>
      <c r="S241" s="42">
        <v>0.13782708674040914</v>
      </c>
    </row>
    <row r="242" spans="1:19">
      <c r="O242" s="42" t="e">
        <v>#DIV/0!</v>
      </c>
      <c r="P242" s="42" t="e">
        <v>#DIV/0!</v>
      </c>
      <c r="Q242" s="42" t="e">
        <v>#DIV/0!</v>
      </c>
      <c r="R242" s="42" t="e">
        <v>#DIV/0!</v>
      </c>
      <c r="S242" s="42" t="e">
        <v>#DIV/0!</v>
      </c>
    </row>
    <row r="243" spans="1:19" ht="16.2">
      <c r="A243" s="6"/>
      <c r="C243" s="6"/>
      <c r="D243" s="6"/>
      <c r="E243" s="6"/>
      <c r="F243" s="6"/>
      <c r="H243" s="6"/>
      <c r="O243" s="42">
        <v>0.16308680871998274</v>
      </c>
      <c r="P243" s="42">
        <v>0.27575303966639642</v>
      </c>
      <c r="Q243" s="42">
        <v>0.17420998001499563</v>
      </c>
      <c r="R243" s="42">
        <v>0.13571795331085132</v>
      </c>
      <c r="S243" s="42">
        <v>0.12756886114533017</v>
      </c>
    </row>
    <row r="244" spans="1:19" ht="16.2">
      <c r="A244" s="6"/>
      <c r="C244" s="6"/>
      <c r="D244" s="6"/>
      <c r="E244" s="6"/>
      <c r="F244" s="6"/>
      <c r="H244" s="6"/>
      <c r="O244" s="42">
        <v>0.12685017560691433</v>
      </c>
      <c r="P244" s="42">
        <v>0.18869789620735969</v>
      </c>
      <c r="Q244" s="42">
        <v>0.12576663767913801</v>
      </c>
      <c r="R244" s="42">
        <v>9.5487533280220777E-2</v>
      </c>
      <c r="S244" s="42">
        <v>9.8477692245810933E-2</v>
      </c>
    </row>
    <row r="245" spans="1:19" ht="16.2">
      <c r="A245" s="6"/>
      <c r="C245" s="6"/>
      <c r="D245" s="6"/>
      <c r="E245" s="6"/>
      <c r="F245" s="6"/>
      <c r="H245" s="6"/>
      <c r="O245" s="42">
        <v>0.14081373942020625</v>
      </c>
      <c r="P245" s="42">
        <v>0.16648121951286524</v>
      </c>
      <c r="Q245" s="42">
        <v>0.11505220870022442</v>
      </c>
      <c r="R245" s="42">
        <v>9.093523027988977E-2</v>
      </c>
      <c r="S245" s="42">
        <v>9.2013052349842084E-2</v>
      </c>
    </row>
    <row r="246" spans="1:19" ht="16.2">
      <c r="A246" s="6"/>
      <c r="C246" s="6"/>
      <c r="D246" s="6"/>
      <c r="E246" s="6"/>
      <c r="F246" s="6"/>
      <c r="H246" s="6"/>
      <c r="O246" s="42">
        <v>0.14185407376959708</v>
      </c>
      <c r="P246" s="42">
        <v>9.6153634661105394E-2</v>
      </c>
      <c r="Q246" s="42">
        <v>5.8315967505518429E-2</v>
      </c>
      <c r="R246" s="42">
        <v>5.8040250167732656E-2</v>
      </c>
      <c r="S246" s="42">
        <v>7.1374955726758005E-2</v>
      </c>
    </row>
    <row r="247" spans="1:19" ht="16.2">
      <c r="A247" s="6"/>
      <c r="C247" s="6"/>
      <c r="D247" s="6"/>
      <c r="E247" s="6"/>
      <c r="F247" s="6"/>
      <c r="H247" s="6"/>
      <c r="O247" s="42">
        <v>0.15896961777920599</v>
      </c>
      <c r="P247" s="42">
        <v>0.18576410057823453</v>
      </c>
      <c r="Q247" s="42">
        <v>0.12121592236057194</v>
      </c>
      <c r="R247" s="42">
        <v>9.6257671745040199E-2</v>
      </c>
      <c r="S247" s="42">
        <v>9.3414811196199932E-2</v>
      </c>
    </row>
    <row r="248" spans="1:19" ht="16.2">
      <c r="A248" s="6"/>
      <c r="C248" s="6"/>
      <c r="D248" s="6"/>
      <c r="E248" s="6"/>
      <c r="F248" s="6"/>
      <c r="H248" s="6"/>
      <c r="O248" s="42">
        <v>0.13994174714772106</v>
      </c>
      <c r="P248" s="42">
        <v>0.1504655397420066</v>
      </c>
      <c r="Q248" s="42">
        <v>0.10322131349042424</v>
      </c>
      <c r="R248" s="42">
        <v>8.5109775432810952E-2</v>
      </c>
      <c r="S248" s="42">
        <v>8.7829758484893383E-2</v>
      </c>
    </row>
    <row r="249" spans="1:19" ht="16.2">
      <c r="A249" s="6"/>
      <c r="C249" s="6"/>
      <c r="D249" s="6"/>
      <c r="E249" s="6"/>
      <c r="F249" s="6"/>
      <c r="H249" s="6"/>
      <c r="O249" s="42">
        <v>0.1357305513783815</v>
      </c>
      <c r="P249" s="42">
        <v>0.20651259773221814</v>
      </c>
      <c r="Q249" s="42">
        <v>0.12862467268895128</v>
      </c>
      <c r="R249" s="42">
        <v>9.9999155826994146E-2</v>
      </c>
      <c r="S249" s="42">
        <v>0.10016185367706401</v>
      </c>
    </row>
    <row r="250" spans="1:19" ht="16.2">
      <c r="A250" s="6"/>
      <c r="C250" s="6"/>
      <c r="D250" s="6"/>
      <c r="E250" s="6"/>
      <c r="F250" s="6"/>
      <c r="H250" s="6"/>
      <c r="O250" s="42">
        <v>0.14124245813052572</v>
      </c>
      <c r="P250" s="42">
        <v>0.29230459505121886</v>
      </c>
      <c r="Q250" s="42">
        <v>0.17784473007258825</v>
      </c>
      <c r="R250" s="42">
        <v>0.12327407021184618</v>
      </c>
      <c r="S250" s="42">
        <v>0.11479061257775527</v>
      </c>
    </row>
    <row r="251" spans="1:19" ht="16.2">
      <c r="A251" s="6"/>
      <c r="C251" s="6"/>
      <c r="D251" s="6"/>
      <c r="E251" s="6"/>
      <c r="F251" s="6"/>
      <c r="H251" s="6"/>
      <c r="O251" s="42">
        <v>0.20745910694710343</v>
      </c>
      <c r="P251" s="42">
        <v>0.5439752603933623</v>
      </c>
      <c r="Q251" s="42">
        <v>0.38458635563872595</v>
      </c>
      <c r="R251" s="42">
        <v>0.20565643086119509</v>
      </c>
      <c r="S251" s="42">
        <v>0.16810009098858325</v>
      </c>
    </row>
    <row r="252" spans="1:19" ht="16.2">
      <c r="A252" s="6"/>
      <c r="C252" s="6"/>
      <c r="D252" s="6"/>
      <c r="E252" s="6"/>
      <c r="F252" s="6"/>
      <c r="H252" s="6"/>
      <c r="O252" s="42">
        <v>0.29835399788827566</v>
      </c>
      <c r="P252" s="42">
        <v>1.1460640027992113</v>
      </c>
      <c r="Q252" s="42">
        <v>0.73709948324536012</v>
      </c>
      <c r="R252" s="42">
        <v>0.32245554961865924</v>
      </c>
      <c r="S252" s="42">
        <v>0.23853084267360727</v>
      </c>
    </row>
    <row r="253" spans="1:19" ht="16.2">
      <c r="A253" s="6"/>
      <c r="C253" s="6"/>
      <c r="D253" s="6"/>
      <c r="E253" s="6"/>
      <c r="F253" s="6"/>
      <c r="H253" s="6"/>
      <c r="O253" s="42">
        <v>0.23831859545813527</v>
      </c>
      <c r="P253" s="42">
        <v>0.56837186881118384</v>
      </c>
      <c r="Q253" s="42">
        <v>0.3383974444511838</v>
      </c>
      <c r="R253" s="42">
        <v>0.22804363581920198</v>
      </c>
      <c r="S253" s="42">
        <v>0.18738085431640747</v>
      </c>
    </row>
    <row r="254" spans="1:19" ht="16.2">
      <c r="A254" s="6"/>
      <c r="C254" s="6"/>
      <c r="D254" s="6"/>
      <c r="E254" s="6"/>
      <c r="F254" s="6"/>
      <c r="H254" s="6"/>
      <c r="O254" s="42">
        <v>0.14557251270715663</v>
      </c>
      <c r="P254" s="42">
        <v>9.975740297120872E-2</v>
      </c>
      <c r="Q254" s="42">
        <v>5.3320790332050928E-2</v>
      </c>
      <c r="R254" s="42">
        <v>4.9777508790886715E-2</v>
      </c>
      <c r="S254" s="42">
        <v>6.8547568274318196E-2</v>
      </c>
    </row>
    <row r="255" spans="1:19" ht="16.2">
      <c r="A255" s="6"/>
      <c r="C255" s="6"/>
      <c r="D255" s="6"/>
      <c r="E255" s="6"/>
      <c r="F255" s="6"/>
      <c r="H255" s="6"/>
      <c r="O255" s="42">
        <v>0.14900419768851991</v>
      </c>
      <c r="P255" s="42">
        <v>0.1080891476813623</v>
      </c>
      <c r="Q255" s="42">
        <v>6.0632947643342941E-2</v>
      </c>
      <c r="R255" s="42">
        <v>5.7743957590395224E-2</v>
      </c>
      <c r="S255" s="42">
        <v>7.1728899622422043E-2</v>
      </c>
    </row>
    <row r="256" spans="1:19" ht="16.2">
      <c r="A256" s="6"/>
      <c r="C256" s="6"/>
      <c r="D256" s="6"/>
      <c r="E256" s="6"/>
      <c r="F256" s="6"/>
      <c r="H256" s="6"/>
      <c r="O256" s="42">
        <v>0.12703028879532716</v>
      </c>
      <c r="P256" s="42">
        <v>6.5609729671835634E-2</v>
      </c>
      <c r="Q256" s="42">
        <v>2.9757202638001547E-2</v>
      </c>
      <c r="R256" s="42">
        <v>3.0627095614724077E-2</v>
      </c>
      <c r="S256" s="42">
        <v>6.1791940182515354E-2</v>
      </c>
    </row>
    <row r="257" spans="1:19" ht="16.2">
      <c r="A257" s="6"/>
      <c r="C257" s="6"/>
      <c r="D257" s="6"/>
      <c r="E257" s="6"/>
      <c r="F257" s="6"/>
      <c r="H257" s="6"/>
      <c r="O257" s="42">
        <v>0.13588309005709537</v>
      </c>
      <c r="P257" s="42">
        <v>0.10750845635888984</v>
      </c>
      <c r="Q257" s="42">
        <v>6.579870093249314E-2</v>
      </c>
      <c r="R257" s="42">
        <v>6.3191233386703363E-2</v>
      </c>
      <c r="S257" s="42">
        <v>7.4784902124170743E-2</v>
      </c>
    </row>
    <row r="258" spans="1:19" ht="16.2">
      <c r="A258" s="6"/>
      <c r="C258" s="6"/>
      <c r="D258" s="6"/>
      <c r="E258" s="6"/>
      <c r="F258" s="6"/>
      <c r="H258" s="6"/>
      <c r="O258" s="42">
        <v>0.1226545748504729</v>
      </c>
      <c r="P258" s="42">
        <v>0.13701375066266946</v>
      </c>
      <c r="Q258" s="42">
        <v>8.4680618015149242E-2</v>
      </c>
      <c r="R258" s="42">
        <v>7.6085844556638416E-2</v>
      </c>
      <c r="S258" s="42">
        <v>8.4239882769179292E-2</v>
      </c>
    </row>
    <row r="259" spans="1:19" ht="16.2">
      <c r="A259" s="6"/>
      <c r="C259" s="6"/>
      <c r="D259" s="6"/>
      <c r="E259" s="6"/>
      <c r="F259" s="6"/>
      <c r="H259" s="6"/>
      <c r="O259" s="42">
        <v>0.25507710733609806</v>
      </c>
      <c r="P259" s="42">
        <v>0.50789680809078674</v>
      </c>
      <c r="Q259" s="42">
        <v>0.34400191563985927</v>
      </c>
      <c r="R259" s="42">
        <v>0.23906925420582584</v>
      </c>
      <c r="S259" s="42">
        <v>0.19332858553019988</v>
      </c>
    </row>
    <row r="260" spans="1:19" ht="16.2">
      <c r="A260" s="6"/>
      <c r="C260" s="6"/>
      <c r="D260" s="6"/>
      <c r="E260" s="6"/>
      <c r="F260" s="6"/>
      <c r="H260" s="6"/>
      <c r="O260" s="42">
        <v>0.15020517358449731</v>
      </c>
      <c r="P260" s="42">
        <v>7.1663809868752065E-2</v>
      </c>
      <c r="Q260" s="42">
        <v>4.0260451823809384E-2</v>
      </c>
      <c r="R260" s="42">
        <v>4.2235191477365486E-2</v>
      </c>
      <c r="S260" s="42">
        <v>6.4113926788926037E-2</v>
      </c>
    </row>
    <row r="261" spans="1:19" ht="16.2">
      <c r="A261" s="6"/>
      <c r="C261" s="6"/>
      <c r="D261" s="6"/>
      <c r="E261" s="6"/>
      <c r="F261" s="6"/>
      <c r="H261" s="6"/>
      <c r="O261" s="42">
        <v>0.15609160528200042</v>
      </c>
      <c r="P261" s="42">
        <v>8.5491745023695789E-2</v>
      </c>
      <c r="Q261" s="42">
        <v>4.170276696686856E-2</v>
      </c>
      <c r="R261" s="42">
        <v>4.0705160575169971E-2</v>
      </c>
      <c r="S261" s="42">
        <v>6.402955956383688E-2</v>
      </c>
    </row>
    <row r="262" spans="1:19" ht="16.2">
      <c r="A262" s="6"/>
      <c r="C262" s="6"/>
      <c r="D262" s="6"/>
      <c r="E262" s="6"/>
      <c r="F262" s="6"/>
      <c r="H262" s="6"/>
      <c r="O262" s="42">
        <v>0.16532135664684999</v>
      </c>
      <c r="P262" s="42">
        <v>0.23878784034736247</v>
      </c>
      <c r="Q262" s="42">
        <v>0.13301345739074655</v>
      </c>
      <c r="R262" s="42">
        <v>9.0464974494749661E-2</v>
      </c>
      <c r="S262" s="42">
        <v>9.5768585486406377E-2</v>
      </c>
    </row>
    <row r="263" spans="1:19" ht="16.2">
      <c r="A263" s="6"/>
      <c r="C263" s="6"/>
      <c r="D263" s="6"/>
      <c r="E263" s="6"/>
      <c r="F263" s="6"/>
      <c r="H263" s="6"/>
      <c r="O263" s="42">
        <v>0.17585742227455409</v>
      </c>
      <c r="P263" s="42">
        <v>0.19360430747087617</v>
      </c>
      <c r="Q263" s="42">
        <v>0.12814110559689643</v>
      </c>
      <c r="R263" s="42">
        <v>0.10589803257332958</v>
      </c>
      <c r="S263" s="42">
        <v>9.5327151468493604E-2</v>
      </c>
    </row>
    <row r="264" spans="1:19" ht="16.2">
      <c r="A264" s="6"/>
      <c r="C264" s="6"/>
      <c r="D264" s="6"/>
      <c r="E264" s="6"/>
      <c r="F264" s="6"/>
      <c r="H264" s="6"/>
      <c r="O264" s="42">
        <v>0.10306883397672389</v>
      </c>
      <c r="P264" s="42">
        <v>0.17202423786238341</v>
      </c>
      <c r="Q264" s="42">
        <v>0.10555315042334165</v>
      </c>
      <c r="R264" s="42">
        <v>8.340010897640103E-2</v>
      </c>
      <c r="S264" s="42">
        <v>8.4851915290728219E-2</v>
      </c>
    </row>
    <row r="265" spans="1:19" ht="16.2">
      <c r="A265" s="6"/>
      <c r="C265" s="6"/>
      <c r="D265" s="6"/>
      <c r="E265" s="6"/>
      <c r="F265" s="6"/>
      <c r="H265" s="6"/>
      <c r="O265" s="42">
        <v>0.16480394235909024</v>
      </c>
      <c r="P265" s="42">
        <v>0.27056253108251777</v>
      </c>
      <c r="Q265" s="42">
        <v>0.17243409430684078</v>
      </c>
      <c r="R265" s="42">
        <v>0.13646390147287621</v>
      </c>
      <c r="S265" s="42">
        <v>0.12863185892062903</v>
      </c>
    </row>
    <row r="266" spans="1:19" ht="16.2">
      <c r="A266" s="6"/>
      <c r="C266" s="6"/>
      <c r="D266" s="6"/>
      <c r="E266" s="6"/>
      <c r="F266" s="6"/>
      <c r="H266" s="6"/>
      <c r="O266" s="42">
        <v>0.14426451249134967</v>
      </c>
      <c r="P266" s="42">
        <v>8.4170053543134296E-2</v>
      </c>
      <c r="Q266" s="42">
        <v>4.6514450397341221E-2</v>
      </c>
      <c r="R266" s="42">
        <v>4.7132797967893013E-2</v>
      </c>
      <c r="S266" s="42">
        <v>6.6648522557262085E-2</v>
      </c>
    </row>
    <row r="267" spans="1:19">
      <c r="O267" s="42" t="e">
        <v>#DIV/0!</v>
      </c>
      <c r="P267" s="42" t="e">
        <v>#DIV/0!</v>
      </c>
      <c r="Q267" s="42" t="e">
        <v>#DIV/0!</v>
      </c>
      <c r="R267" s="42" t="e">
        <v>#DIV/0!</v>
      </c>
      <c r="S267" s="42" t="e">
        <v>#DIV/0!</v>
      </c>
    </row>
    <row r="268" spans="1:19" ht="16.2">
      <c r="A268" s="6"/>
      <c r="C268" s="6"/>
      <c r="D268" s="6"/>
      <c r="E268" s="6"/>
      <c r="F268" s="6"/>
      <c r="H268" s="6"/>
      <c r="O268" s="42">
        <v>0.16193086687559652</v>
      </c>
      <c r="P268" s="42">
        <v>0.18327661762367525</v>
      </c>
      <c r="Q268" s="42">
        <v>8.5080678732482803E-2</v>
      </c>
      <c r="R268" s="42">
        <v>7.6373305295483349E-2</v>
      </c>
      <c r="S268" s="42">
        <v>8.3186934821725428E-2</v>
      </c>
    </row>
    <row r="269" spans="1:19" ht="16.2">
      <c r="A269" s="6"/>
      <c r="C269" s="6"/>
      <c r="D269" s="6"/>
      <c r="E269" s="6"/>
      <c r="F269" s="6"/>
      <c r="H269" s="6"/>
      <c r="O269" s="42">
        <v>0.19161275061306082</v>
      </c>
      <c r="P269" s="42">
        <v>0.32012881104845314</v>
      </c>
      <c r="Q269" s="42">
        <v>0.20157283280527108</v>
      </c>
      <c r="R269" s="42">
        <v>0.16262768597271754</v>
      </c>
      <c r="S269" s="42">
        <v>0.14856150797138512</v>
      </c>
    </row>
    <row r="270" spans="1:19" ht="16.2">
      <c r="A270" s="6"/>
      <c r="C270" s="6"/>
      <c r="D270" s="6"/>
      <c r="E270" s="6"/>
      <c r="F270" s="6"/>
      <c r="H270" s="6"/>
      <c r="O270" s="42">
        <v>0.19928978035905826</v>
      </c>
      <c r="P270" s="42">
        <v>0.31447163846079096</v>
      </c>
      <c r="Q270" s="42">
        <v>0.2060469736648865</v>
      </c>
      <c r="R270" s="42">
        <v>0.16767174295556569</v>
      </c>
      <c r="S270" s="42">
        <v>0.15237628605143741</v>
      </c>
    </row>
    <row r="271" spans="1:19" ht="16.2">
      <c r="A271" s="6"/>
      <c r="C271" s="6"/>
      <c r="D271" s="6"/>
      <c r="E271" s="6"/>
      <c r="F271" s="6"/>
      <c r="H271" s="6"/>
      <c r="O271" s="42">
        <v>0.257031073408586</v>
      </c>
      <c r="P271" s="42">
        <v>0.43912898825687852</v>
      </c>
      <c r="Q271" s="42">
        <v>0.29064296180717247</v>
      </c>
      <c r="R271" s="42">
        <v>0.2271915758008011</v>
      </c>
      <c r="S271" s="42">
        <v>0.18924299068487788</v>
      </c>
    </row>
    <row r="272" spans="1:19" ht="16.2">
      <c r="A272" s="6"/>
      <c r="C272" s="6"/>
      <c r="D272" s="6"/>
      <c r="E272" s="6"/>
      <c r="F272" s="6"/>
      <c r="H272" s="6"/>
      <c r="O272" s="42">
        <v>0.22621904830091333</v>
      </c>
      <c r="P272" s="42">
        <v>0.38020644553164479</v>
      </c>
      <c r="Q272" s="42">
        <v>0.24787709097656949</v>
      </c>
      <c r="R272" s="42">
        <v>0.19641865391765986</v>
      </c>
      <c r="S272" s="42">
        <v>0.17085466771772204</v>
      </c>
    </row>
    <row r="273" spans="1:19" ht="16.2">
      <c r="A273" s="6"/>
      <c r="C273" s="6"/>
      <c r="D273" s="6"/>
      <c r="E273" s="6"/>
      <c r="F273" s="6"/>
      <c r="H273" s="6"/>
      <c r="O273" s="42">
        <v>0.17292844608208402</v>
      </c>
      <c r="P273" s="42">
        <v>0.27750575753573048</v>
      </c>
      <c r="Q273" s="42">
        <v>0.17147879134228103</v>
      </c>
      <c r="R273" s="42">
        <v>0.14186046373339162</v>
      </c>
      <c r="S273" s="42">
        <v>0.1342146550604692</v>
      </c>
    </row>
    <row r="274" spans="1:19" ht="16.2">
      <c r="A274" s="6"/>
      <c r="C274" s="6"/>
      <c r="D274" s="6"/>
      <c r="E274" s="6"/>
      <c r="F274" s="6"/>
      <c r="H274" s="6"/>
      <c r="O274" s="42">
        <v>0.24325140053320368</v>
      </c>
      <c r="P274" s="42">
        <v>0.40693172163578517</v>
      </c>
      <c r="Q274" s="42">
        <v>0.26902856720524609</v>
      </c>
      <c r="R274" s="42">
        <v>0.21250248389523876</v>
      </c>
      <c r="S274" s="42">
        <v>0.18090445186498558</v>
      </c>
    </row>
    <row r="275" spans="1:19">
      <c r="O275" s="42" t="e">
        <v>#DIV/0!</v>
      </c>
      <c r="P275" s="42" t="e">
        <v>#DIV/0!</v>
      </c>
      <c r="Q275" s="42" t="e">
        <v>#DIV/0!</v>
      </c>
      <c r="R275" s="42" t="e">
        <v>#DIV/0!</v>
      </c>
      <c r="S275" s="42" t="e">
        <v>#DIV/0!</v>
      </c>
    </row>
    <row r="276" spans="1:19">
      <c r="A276" s="2"/>
      <c r="O276" s="42">
        <v>0.13473299527402341</v>
      </c>
      <c r="P276" s="42">
        <v>0.13147763630181181</v>
      </c>
      <c r="Q276" s="42">
        <v>7.9281849559126524E-2</v>
      </c>
      <c r="R276" s="42">
        <v>7.2613013167173793E-2</v>
      </c>
      <c r="S276" s="42">
        <v>8.0810813248111471E-2</v>
      </c>
    </row>
    <row r="277" spans="1:19">
      <c r="A277" s="2"/>
      <c r="O277" s="42">
        <v>0.12967749115550542</v>
      </c>
      <c r="P277" s="42">
        <v>0.18306252388466715</v>
      </c>
      <c r="Q277" s="42">
        <v>0.10587204607663164</v>
      </c>
      <c r="R277" s="42">
        <v>8.7623951071426662E-2</v>
      </c>
      <c r="S277" s="42">
        <v>9.2893302410953893E-2</v>
      </c>
    </row>
    <row r="278" spans="1:19">
      <c r="A278" s="2"/>
      <c r="O278" s="42">
        <v>0.12863964734581812</v>
      </c>
      <c r="P278" s="42">
        <v>0.13455768694216597</v>
      </c>
      <c r="Q278" s="42">
        <v>8.0209143417642514E-2</v>
      </c>
      <c r="R278" s="42">
        <v>7.22955753863814E-2</v>
      </c>
      <c r="S278" s="42">
        <v>8.1737337475899063E-2</v>
      </c>
    </row>
    <row r="279" spans="1:19">
      <c r="A279" s="2"/>
      <c r="O279" s="42">
        <v>0.13194845607874633</v>
      </c>
      <c r="P279" s="42">
        <v>0.21287214514812314</v>
      </c>
      <c r="Q279" s="42">
        <v>0.12478481760425494</v>
      </c>
      <c r="R279" s="42">
        <v>9.8905784184420822E-2</v>
      </c>
      <c r="S279" s="42">
        <v>0.10040839479274025</v>
      </c>
    </row>
    <row r="280" spans="1:19">
      <c r="A280" s="2"/>
      <c r="O280" s="42">
        <v>0.13860241699041922</v>
      </c>
      <c r="P280" s="42">
        <v>0.23483091492945402</v>
      </c>
      <c r="Q280" s="42">
        <v>0.13895456484337224</v>
      </c>
      <c r="R280" s="42">
        <v>0.10701719940286605</v>
      </c>
      <c r="S280" s="42">
        <v>0.10504255514386374</v>
      </c>
    </row>
    <row r="281" spans="1:19">
      <c r="A281" s="2"/>
      <c r="O281" s="42">
        <v>0.15246136749145064</v>
      </c>
      <c r="P281" s="42">
        <v>0.34705697430416638</v>
      </c>
      <c r="Q281" s="42">
        <v>0.22468771478810878</v>
      </c>
      <c r="R281" s="42">
        <v>0.13646985403452588</v>
      </c>
      <c r="S281" s="42">
        <v>0.12197708736261052</v>
      </c>
    </row>
    <row r="282" spans="1:19">
      <c r="A282" s="2"/>
      <c r="O282" s="42">
        <v>0.16318802570330954</v>
      </c>
      <c r="P282" s="42">
        <v>0.34666182925155331</v>
      </c>
      <c r="Q282" s="42">
        <v>0.21322648228614577</v>
      </c>
      <c r="R282" s="42">
        <v>0.1443771844726334</v>
      </c>
      <c r="S282" s="42">
        <v>0.13031680204853061</v>
      </c>
    </row>
    <row r="283" spans="1:19">
      <c r="A283" s="2"/>
      <c r="O283" s="42">
        <v>0.21145925450243497</v>
      </c>
      <c r="P283" s="42">
        <v>0.41896565576074934</v>
      </c>
      <c r="Q283" s="42">
        <v>0.26054971297832391</v>
      </c>
      <c r="R283" s="42">
        <v>0.19250247122725483</v>
      </c>
      <c r="S283" s="42">
        <v>0.16569053549687313</v>
      </c>
    </row>
    <row r="284" spans="1:19">
      <c r="A284" s="2"/>
      <c r="O284" s="42">
        <v>0.20049718421202348</v>
      </c>
      <c r="P284" s="42">
        <v>0.40783776776616382</v>
      </c>
      <c r="Q284" s="42">
        <v>0.25561276729638077</v>
      </c>
      <c r="R284" s="42">
        <v>0.18204084719013283</v>
      </c>
      <c r="S284" s="42">
        <v>0.15848912897324158</v>
      </c>
    </row>
    <row r="285" spans="1:19">
      <c r="A285" s="2"/>
      <c r="O285" s="42">
        <v>0.14645304981221732</v>
      </c>
      <c r="P285" s="42">
        <v>0.28355809570649121</v>
      </c>
      <c r="Q285" s="42">
        <v>0.17441269106206989</v>
      </c>
      <c r="R285" s="42">
        <v>0.12550622599989908</v>
      </c>
      <c r="S285" s="42">
        <v>0.11743220419552945</v>
      </c>
    </row>
    <row r="286" spans="1:19">
      <c r="A286" s="2"/>
      <c r="O286" s="42">
        <v>0.17428260757337649</v>
      </c>
      <c r="P286" s="42">
        <v>0.32524486657881913</v>
      </c>
      <c r="Q286" s="42">
        <v>0.21143339003866932</v>
      </c>
      <c r="R286" s="42">
        <v>0.15305100220391127</v>
      </c>
      <c r="S286" s="42">
        <v>0.13840504180885949</v>
      </c>
    </row>
    <row r="287" spans="1:19">
      <c r="A287" s="2"/>
      <c r="O287" s="42">
        <v>0.14849398369768796</v>
      </c>
      <c r="P287" s="42">
        <v>0.35424776222914606</v>
      </c>
      <c r="Q287" s="42">
        <v>0.19674754848893272</v>
      </c>
      <c r="R287" s="42">
        <v>0.1272723728036497</v>
      </c>
      <c r="S287" s="42">
        <v>0.12402132660269156</v>
      </c>
    </row>
    <row r="288" spans="1:19">
      <c r="A288" s="2"/>
      <c r="O288" s="42">
        <v>0.15715131588268194</v>
      </c>
      <c r="P288" s="42">
        <v>0.26423799730595238</v>
      </c>
      <c r="Q288" s="42">
        <v>0.16544775268185644</v>
      </c>
      <c r="R288" s="42">
        <v>0.1286968096658046</v>
      </c>
      <c r="S288" s="42">
        <v>0.12204863458146004</v>
      </c>
    </row>
    <row r="289" spans="1:19">
      <c r="A289" s="2"/>
      <c r="O289" s="42">
        <v>0.14026056589886537</v>
      </c>
      <c r="P289" s="42">
        <v>0.22711114509483785</v>
      </c>
      <c r="Q289" s="42">
        <v>0.13726424865342415</v>
      </c>
      <c r="R289" s="42">
        <v>0.11214876108933061</v>
      </c>
      <c r="S289" s="42">
        <v>0.11021493794350444</v>
      </c>
    </row>
    <row r="290" spans="1:19">
      <c r="A290" s="2"/>
      <c r="O290" s="42">
        <v>0.16511381114771689</v>
      </c>
      <c r="P290" s="42">
        <v>0.35292376309443096</v>
      </c>
      <c r="Q290" s="42">
        <v>0.21150719536554133</v>
      </c>
      <c r="R290" s="42">
        <v>0.14954091953038387</v>
      </c>
      <c r="S290" s="42">
        <v>0.13517255435758169</v>
      </c>
    </row>
    <row r="291" spans="1:19">
      <c r="A291" s="2"/>
      <c r="O291" s="42">
        <v>0.17198177316199278</v>
      </c>
      <c r="P291" s="42">
        <v>0.33803349956043899</v>
      </c>
      <c r="Q291" s="42">
        <v>0.19650759125071962</v>
      </c>
      <c r="R291" s="42">
        <v>0.14941314458230193</v>
      </c>
      <c r="S291" s="42">
        <v>0.1371862851358783</v>
      </c>
    </row>
    <row r="292" spans="1:19">
      <c r="A292" s="2"/>
      <c r="O292" s="42">
        <v>0.13990201329223256</v>
      </c>
      <c r="P292" s="42">
        <v>0.18912406972797352</v>
      </c>
      <c r="Q292" s="42">
        <v>0.11586965760154395</v>
      </c>
      <c r="R292" s="42">
        <v>9.31440040015553E-2</v>
      </c>
      <c r="S292" s="42">
        <v>9.474128805800848E-2</v>
      </c>
    </row>
    <row r="293" spans="1:19">
      <c r="A293" s="2"/>
      <c r="O293" s="42">
        <v>0.15262229368191466</v>
      </c>
      <c r="P293" s="42">
        <v>0.12092226254663853</v>
      </c>
      <c r="Q293" s="42">
        <v>7.8521844426322207E-2</v>
      </c>
      <c r="R293" s="42">
        <v>7.1361229954170283E-2</v>
      </c>
      <c r="S293" s="42">
        <v>7.7702701461599896E-2</v>
      </c>
    </row>
    <row r="294" spans="1:19">
      <c r="A294" s="2"/>
      <c r="O294" s="42">
        <v>0.14241532965599255</v>
      </c>
      <c r="P294" s="42">
        <v>9.6388460858263997E-2</v>
      </c>
      <c r="Q294" s="42">
        <v>5.8896567013363127E-2</v>
      </c>
      <c r="R294" s="42">
        <v>5.8689046154376513E-2</v>
      </c>
      <c r="S294" s="42">
        <v>7.1572191950280098E-2</v>
      </c>
    </row>
    <row r="295" spans="1:19">
      <c r="A295" s="2"/>
      <c r="O295" s="42">
        <v>0.11116139944298035</v>
      </c>
      <c r="P295" s="42">
        <v>0.21800485877871659</v>
      </c>
      <c r="Q295" s="42">
        <v>0.13973680600029023</v>
      </c>
      <c r="R295" s="42">
        <v>9.5308140462862873E-2</v>
      </c>
      <c r="S295" s="42">
        <v>9.1846159303825808E-2</v>
      </c>
    </row>
    <row r="296" spans="1:19">
      <c r="A296" s="2"/>
      <c r="O296" s="42">
        <v>0.13820614364016764</v>
      </c>
      <c r="P296" s="42">
        <v>0.22357388179787527</v>
      </c>
      <c r="Q296" s="42">
        <v>0.14590378056687667</v>
      </c>
      <c r="R296" s="42">
        <v>0.10122932737597339</v>
      </c>
      <c r="S296" s="42">
        <v>0.10353675786815586</v>
      </c>
    </row>
    <row r="297" spans="1:19">
      <c r="A297" s="2"/>
      <c r="O297" s="42">
        <v>0.12150736403497976</v>
      </c>
      <c r="P297" s="42">
        <v>0.20123977505143634</v>
      </c>
      <c r="Q297" s="42">
        <v>0.1376966273173881</v>
      </c>
      <c r="R297" s="42">
        <v>9.9744716581315451E-2</v>
      </c>
      <c r="S297" s="42">
        <v>9.6778625362444332E-2</v>
      </c>
    </row>
    <row r="298" spans="1:19">
      <c r="A298" s="2"/>
      <c r="O298" s="42">
        <v>0.11967219609564897</v>
      </c>
      <c r="P298" s="42">
        <v>0.13288801496491776</v>
      </c>
      <c r="Q298" s="42">
        <v>8.6271122864344837E-2</v>
      </c>
      <c r="R298" s="42">
        <v>7.6399970991780336E-2</v>
      </c>
      <c r="S298" s="42">
        <v>8.4522721849830632E-2</v>
      </c>
    </row>
    <row r="299" spans="1:19">
      <c r="O299" s="42" t="e">
        <v>#DIV/0!</v>
      </c>
      <c r="P299" s="42" t="e">
        <v>#DIV/0!</v>
      </c>
      <c r="Q299" s="42" t="e">
        <v>#DIV/0!</v>
      </c>
      <c r="R299" s="42" t="e">
        <v>#DIV/0!</v>
      </c>
      <c r="S299" s="42" t="e">
        <v>#DIV/0!</v>
      </c>
    </row>
    <row r="300" spans="1:19">
      <c r="A300" s="17"/>
      <c r="C300" s="16"/>
      <c r="D300" s="16"/>
      <c r="E300" s="16"/>
      <c r="F300" s="16"/>
      <c r="H300" s="16"/>
      <c r="O300" s="42">
        <v>0.18527670407993047</v>
      </c>
      <c r="P300" s="42">
        <v>0.30146470768912231</v>
      </c>
      <c r="Q300" s="42">
        <v>0.19088085738976288</v>
      </c>
      <c r="R300" s="42">
        <v>0.15480070147524932</v>
      </c>
      <c r="S300" s="42">
        <v>0.14321025511517449</v>
      </c>
    </row>
    <row r="301" spans="1:19">
      <c r="A301" s="17"/>
      <c r="C301" s="16"/>
      <c r="D301" s="16"/>
      <c r="E301" s="16"/>
      <c r="F301" s="16"/>
      <c r="H301" s="16"/>
      <c r="O301" s="42">
        <v>0.1752859120527655</v>
      </c>
      <c r="P301" s="42">
        <v>0.2860032031259912</v>
      </c>
      <c r="Q301" s="42">
        <v>0.17966220201940655</v>
      </c>
      <c r="R301" s="42">
        <v>0.14568737445004151</v>
      </c>
      <c r="S301" s="42">
        <v>0.13642240156036836</v>
      </c>
    </row>
    <row r="302" spans="1:19">
      <c r="A302" s="17"/>
      <c r="C302" s="16"/>
      <c r="D302" s="16"/>
      <c r="E302" s="16"/>
      <c r="F302" s="16"/>
      <c r="H302" s="16"/>
      <c r="O302" s="42">
        <v>0.3439443140111561</v>
      </c>
      <c r="P302" s="42">
        <v>0.64970110462036634</v>
      </c>
      <c r="Q302" s="42">
        <v>0.42934817522554009</v>
      </c>
      <c r="R302" s="42">
        <v>0.31980520377408622</v>
      </c>
      <c r="S302" s="42">
        <v>0.23996743072477617</v>
      </c>
    </row>
    <row r="303" spans="1:19">
      <c r="A303" s="17"/>
      <c r="C303" s="16"/>
      <c r="D303" s="16"/>
      <c r="E303" s="16"/>
      <c r="F303" s="16"/>
      <c r="H303" s="16"/>
      <c r="O303" s="42">
        <v>0.15193110912092539</v>
      </c>
      <c r="P303" s="42">
        <v>0.23605448398449402</v>
      </c>
      <c r="Q303" s="42">
        <v>0.14075911702374649</v>
      </c>
      <c r="R303" s="42">
        <v>0.11996845418460472</v>
      </c>
      <c r="S303" s="42">
        <v>0.11796802302787757</v>
      </c>
    </row>
    <row r="304" spans="1:19">
      <c r="A304" s="17"/>
      <c r="C304" s="16"/>
      <c r="D304" s="16"/>
      <c r="E304" s="16"/>
      <c r="F304" s="16"/>
      <c r="H304" s="16"/>
      <c r="O304" s="42">
        <v>0.21800918365661001</v>
      </c>
      <c r="P304" s="42">
        <v>0.38483362011932598</v>
      </c>
      <c r="Q304" s="42">
        <v>0.23701733864038901</v>
      </c>
      <c r="R304" s="42">
        <v>0.18894101306592587</v>
      </c>
      <c r="S304" s="42">
        <v>0.16666976029137104</v>
      </c>
    </row>
    <row r="305" spans="1:19">
      <c r="A305" s="17"/>
      <c r="C305" s="16"/>
      <c r="D305" s="16"/>
      <c r="E305" s="16"/>
      <c r="F305" s="16"/>
      <c r="H305" s="16"/>
      <c r="O305" s="42">
        <v>0.81419040122285591</v>
      </c>
      <c r="P305" s="42">
        <v>2.0005444662758727</v>
      </c>
      <c r="Q305" s="42">
        <v>1.2645258127499415</v>
      </c>
      <c r="R305" s="42">
        <v>0.84530490496458077</v>
      </c>
      <c r="S305" s="42">
        <v>0.45125187670903671</v>
      </c>
    </row>
    <row r="306" spans="1:19">
      <c r="A306" s="17"/>
      <c r="C306" s="16"/>
      <c r="D306" s="16"/>
      <c r="E306" s="16"/>
      <c r="F306" s="16"/>
      <c r="H306" s="16"/>
      <c r="O306" s="42">
        <v>1.3503146183413686</v>
      </c>
      <c r="P306" s="42">
        <v>6.1564199083032687</v>
      </c>
      <c r="Q306" s="42">
        <v>2.8309665809484459</v>
      </c>
      <c r="R306" s="42">
        <v>1.5616178351260455</v>
      </c>
      <c r="S306" s="42">
        <v>0.68757633164875331</v>
      </c>
    </row>
    <row r="307" spans="1:19" ht="16.2">
      <c r="A307" s="17"/>
      <c r="C307" s="18"/>
      <c r="D307" s="18"/>
      <c r="E307" s="18"/>
      <c r="F307" s="18"/>
      <c r="H307" s="18"/>
      <c r="O307" s="42">
        <v>0.18880430155003081</v>
      </c>
      <c r="P307" s="42">
        <v>0.33720247797978975</v>
      </c>
      <c r="Q307" s="42">
        <v>0.20470150553086419</v>
      </c>
      <c r="R307" s="42">
        <v>0.16078762962592089</v>
      </c>
      <c r="S307" s="42">
        <v>0.14658555430946307</v>
      </c>
    </row>
    <row r="308" spans="1:19">
      <c r="A308" s="17"/>
      <c r="C308" s="16"/>
      <c r="D308" s="16"/>
      <c r="E308" s="16"/>
      <c r="F308" s="16"/>
      <c r="H308" s="16"/>
      <c r="O308" s="42">
        <v>0.16008129962855402</v>
      </c>
      <c r="P308" s="42">
        <v>0.25593036833457178</v>
      </c>
      <c r="Q308" s="42">
        <v>0.14811545212045249</v>
      </c>
      <c r="R308" s="42">
        <v>0.12493335540052471</v>
      </c>
      <c r="S308" s="42">
        <v>0.12158062778485951</v>
      </c>
    </row>
    <row r="309" spans="1:19">
      <c r="A309" s="17"/>
      <c r="C309" s="16"/>
      <c r="D309" s="16"/>
      <c r="E309" s="16"/>
      <c r="F309" s="16"/>
      <c r="H309" s="16"/>
      <c r="O309" s="42">
        <v>0.16661428930300848</v>
      </c>
      <c r="P309" s="42">
        <v>0.1055453004421746</v>
      </c>
      <c r="Q309" s="42">
        <v>6.622913202515042E-2</v>
      </c>
      <c r="R309" s="42">
        <v>6.5303971977795833E-2</v>
      </c>
      <c r="S309" s="42">
        <v>7.2769476877212955E-2</v>
      </c>
    </row>
    <row r="310" spans="1:19">
      <c r="A310" s="17"/>
      <c r="C310" s="16"/>
      <c r="D310" s="16"/>
      <c r="E310" s="16"/>
      <c r="F310" s="16"/>
      <c r="H310" s="16"/>
      <c r="O310" s="42">
        <v>0.17831547018959962</v>
      </c>
      <c r="P310" s="42">
        <v>0.13841524875246775</v>
      </c>
      <c r="Q310" s="42">
        <v>6.7882197237903397E-2</v>
      </c>
      <c r="R310" s="42">
        <v>6.3583831173793168E-2</v>
      </c>
      <c r="S310" s="42">
        <v>7.3635764710072923E-2</v>
      </c>
    </row>
    <row r="311" spans="1:19">
      <c r="A311" s="17"/>
      <c r="C311" s="16"/>
      <c r="D311" s="16"/>
      <c r="E311" s="16"/>
      <c r="F311" s="16"/>
      <c r="H311" s="16"/>
      <c r="O311" s="42">
        <v>0.27698078591879116</v>
      </c>
      <c r="P311" s="42">
        <v>0.43786558800996039</v>
      </c>
      <c r="Q311" s="42">
        <v>0.30261969643662057</v>
      </c>
      <c r="R311" s="42">
        <v>0.24115846531727758</v>
      </c>
      <c r="S311" s="42">
        <v>0.19766778120529602</v>
      </c>
    </row>
    <row r="312" spans="1:19">
      <c r="A312" s="17"/>
      <c r="C312" s="16"/>
      <c r="D312" s="16"/>
      <c r="E312" s="16"/>
      <c r="F312" s="16"/>
      <c r="H312" s="16"/>
      <c r="O312" s="42">
        <v>0.14092819585929423</v>
      </c>
      <c r="P312" s="42">
        <v>0.17180316557938463</v>
      </c>
      <c r="Q312" s="42">
        <v>0.11103855945254283</v>
      </c>
      <c r="R312" s="42">
        <v>0.10239318587093145</v>
      </c>
      <c r="S312" s="42">
        <v>0.10602096479397373</v>
      </c>
    </row>
    <row r="313" spans="1:19">
      <c r="A313" s="17"/>
      <c r="C313" s="16"/>
      <c r="D313" s="16"/>
      <c r="E313" s="16"/>
      <c r="F313" s="16"/>
      <c r="H313" s="16"/>
      <c r="O313" s="42">
        <v>0.14857630328193505</v>
      </c>
      <c r="P313" s="42">
        <v>0.19542855489223301</v>
      </c>
      <c r="Q313" s="42">
        <v>0.12858445037039615</v>
      </c>
      <c r="R313" s="42">
        <v>0.11382134473766707</v>
      </c>
      <c r="S313" s="42">
        <v>0.11432072823977629</v>
      </c>
    </row>
    <row r="314" spans="1:19">
      <c r="A314" s="17"/>
      <c r="C314" s="16"/>
      <c r="D314" s="16"/>
      <c r="E314" s="16"/>
      <c r="F314" s="16"/>
      <c r="H314" s="16"/>
      <c r="O314" s="42">
        <v>0.22527120782767193</v>
      </c>
      <c r="P314" s="42">
        <v>0.51779538382518042</v>
      </c>
      <c r="Q314" s="42">
        <v>0.10938546662380588</v>
      </c>
      <c r="R314" s="42">
        <v>9.6599493678432957E-2</v>
      </c>
      <c r="S314" s="42">
        <v>9.6512589136305671E-2</v>
      </c>
    </row>
    <row r="315" spans="1:19">
      <c r="A315" s="17"/>
      <c r="C315" s="16"/>
      <c r="D315" s="16"/>
      <c r="E315" s="16"/>
      <c r="F315" s="16"/>
      <c r="H315" s="16"/>
      <c r="O315" s="42">
        <v>1.1408042482984313</v>
      </c>
      <c r="P315" s="42">
        <v>2.7067560363314858</v>
      </c>
      <c r="Q315" s="42">
        <v>1.8213338314032927</v>
      </c>
      <c r="R315" s="42">
        <v>1.1982492641183673</v>
      </c>
      <c r="S315" s="42">
        <v>0.53100965841323555</v>
      </c>
    </row>
    <row r="316" spans="1:19">
      <c r="O316" s="42" t="e">
        <v>#DIV/0!</v>
      </c>
      <c r="P316" s="42" t="e">
        <v>#DIV/0!</v>
      </c>
      <c r="Q316" s="42" t="e">
        <v>#DIV/0!</v>
      </c>
      <c r="R316" s="42" t="e">
        <v>#DIV/0!</v>
      </c>
      <c r="S316" s="42" t="e">
        <v>#DIV/0!</v>
      </c>
    </row>
    <row r="317" spans="1:19">
      <c r="A317" s="19"/>
      <c r="O317" s="42">
        <v>0.13025141035690793</v>
      </c>
      <c r="P317" s="42">
        <v>0.11675016774929498</v>
      </c>
      <c r="Q317" s="42">
        <v>7.1865692564934108E-2</v>
      </c>
      <c r="R317" s="42">
        <v>6.7741477587725918E-2</v>
      </c>
      <c r="S317" s="42">
        <v>7.7929848023223156E-2</v>
      </c>
    </row>
    <row r="318" spans="1:19">
      <c r="A318" s="19"/>
      <c r="O318" s="42">
        <v>0.15768609941349435</v>
      </c>
      <c r="P318" s="42">
        <v>0.12982684150168433</v>
      </c>
      <c r="Q318" s="42">
        <v>7.6763169742233156E-2</v>
      </c>
      <c r="R318" s="42">
        <v>7.0956580944397718E-2</v>
      </c>
      <c r="S318" s="42">
        <v>7.7702814577294207E-2</v>
      </c>
    </row>
    <row r="319" spans="1:19">
      <c r="A319" s="19"/>
      <c r="O319" s="42">
        <v>0.23650355224971981</v>
      </c>
      <c r="P319" s="42">
        <v>0.33552454646878771</v>
      </c>
      <c r="Q319" s="42">
        <v>0.237940811118935</v>
      </c>
      <c r="R319" s="42">
        <v>0.19689749737743298</v>
      </c>
      <c r="S319" s="42">
        <v>0.17215046941701512</v>
      </c>
    </row>
    <row r="320" spans="1:19">
      <c r="A320" s="19"/>
      <c r="O320" s="42">
        <v>0.20153121918547626</v>
      </c>
      <c r="P320" s="42">
        <v>0.25352661744521798</v>
      </c>
      <c r="Q320" s="42">
        <v>8.0855680722935641E-2</v>
      </c>
      <c r="R320" s="42">
        <v>7.4706161320214043E-2</v>
      </c>
      <c r="S320" s="42">
        <v>8.147726060540221E-2</v>
      </c>
    </row>
    <row r="321" spans="1:19">
      <c r="A321" s="19"/>
      <c r="O321" s="42">
        <v>0.18203925529016074</v>
      </c>
      <c r="P321" s="42">
        <v>0.13058641851807751</v>
      </c>
      <c r="Q321" s="42">
        <v>5.9579753500538603E-2</v>
      </c>
      <c r="R321" s="42">
        <v>5.658555091647046E-2</v>
      </c>
      <c r="S321" s="42">
        <v>7.0218879505720533E-2</v>
      </c>
    </row>
    <row r="322" spans="1:19">
      <c r="A322" s="19"/>
      <c r="O322" s="42">
        <v>0.16295717744538329</v>
      </c>
      <c r="P322" s="42">
        <v>9.9028845903785911E-2</v>
      </c>
      <c r="Q322" s="42">
        <v>5.755535312903326E-2</v>
      </c>
      <c r="R322" s="42">
        <v>5.7127410900005803E-2</v>
      </c>
      <c r="S322" s="42">
        <v>6.9760548263451502E-2</v>
      </c>
    </row>
    <row r="323" spans="1:19">
      <c r="A323" s="19"/>
      <c r="O323" s="42">
        <v>0.16485297800434864</v>
      </c>
      <c r="P323" s="42">
        <v>0.29785390661655148</v>
      </c>
      <c r="Q323" s="42">
        <v>0.17708926584469128</v>
      </c>
      <c r="R323" s="42">
        <v>0.13937051442690321</v>
      </c>
      <c r="S323" s="42">
        <v>0.13066492684949266</v>
      </c>
    </row>
    <row r="324" spans="1:19">
      <c r="A324" s="19"/>
      <c r="O324" s="42">
        <v>0.16572014374994806</v>
      </c>
      <c r="P324" s="42">
        <v>0.27718447501426907</v>
      </c>
      <c r="Q324" s="42">
        <v>0.16304417013040881</v>
      </c>
      <c r="R324" s="42">
        <v>0.13434089150419154</v>
      </c>
      <c r="S324" s="42">
        <v>0.12826834281952229</v>
      </c>
    </row>
    <row r="325" spans="1:19">
      <c r="A325" s="19"/>
      <c r="O325" s="42">
        <v>0.14127166071098851</v>
      </c>
      <c r="P325" s="42">
        <v>0.25155293436955295</v>
      </c>
      <c r="Q325" s="42">
        <v>0.11333707895816215</v>
      </c>
      <c r="R325" s="42">
        <v>9.3561846038429097E-2</v>
      </c>
      <c r="S325" s="42">
        <v>9.8249663263796694E-2</v>
      </c>
    </row>
    <row r="326" spans="1:19">
      <c r="A326" s="19"/>
      <c r="O326" s="42">
        <v>0.13221714675422561</v>
      </c>
      <c r="P326" s="42">
        <v>0.17567981712237457</v>
      </c>
      <c r="Q326" s="42">
        <v>9.8491389713142752E-2</v>
      </c>
      <c r="R326" s="42">
        <v>8.5033143825818475E-2</v>
      </c>
      <c r="S326" s="42">
        <v>9.030839496950796E-2</v>
      </c>
    </row>
    <row r="327" spans="1:19">
      <c r="A327" s="19"/>
      <c r="O327" s="42">
        <v>0.1844292305607034</v>
      </c>
      <c r="P327" s="42">
        <v>0.31278758242189925</v>
      </c>
      <c r="Q327" s="42">
        <v>0.1950723634307954</v>
      </c>
      <c r="R327" s="42">
        <v>0.15553993743260133</v>
      </c>
      <c r="S327" s="42">
        <v>0.1432065792279911</v>
      </c>
    </row>
    <row r="328" spans="1:19">
      <c r="A328" s="19"/>
      <c r="O328" s="42">
        <v>0.34838527354604232</v>
      </c>
      <c r="P328" s="42">
        <v>0.67263329567709707</v>
      </c>
      <c r="Q328" s="42">
        <v>0.43854466174769147</v>
      </c>
      <c r="R328" s="42">
        <v>0.32551786909769254</v>
      </c>
      <c r="S328" s="42">
        <v>0.24379948701284077</v>
      </c>
    </row>
    <row r="329" spans="1:19">
      <c r="A329" s="19"/>
      <c r="O329" s="42">
        <v>0.23348703030588122</v>
      </c>
      <c r="P329" s="42">
        <v>0.44094656896115647</v>
      </c>
      <c r="Q329" s="42">
        <v>0.27234869568705233</v>
      </c>
      <c r="R329" s="42">
        <v>0.20871086657525365</v>
      </c>
      <c r="S329" s="42">
        <v>0.17833174732208351</v>
      </c>
    </row>
    <row r="330" spans="1:19">
      <c r="A330" s="19"/>
      <c r="O330" s="42">
        <v>0.16657241120791727</v>
      </c>
      <c r="P330" s="42">
        <v>0.39432805472797922</v>
      </c>
      <c r="Q330" s="42">
        <v>0.21336459944684083</v>
      </c>
      <c r="R330" s="42">
        <v>0.15419224267296813</v>
      </c>
      <c r="S330" s="42">
        <v>0.13892961602399997</v>
      </c>
    </row>
    <row r="331" spans="1:19">
      <c r="A331" s="19"/>
      <c r="O331" s="42">
        <v>0.17621450310304365</v>
      </c>
      <c r="P331" s="42">
        <v>0.36279171307250635</v>
      </c>
      <c r="Q331" s="42">
        <v>0.20782244465440244</v>
      </c>
      <c r="R331" s="42">
        <v>0.15718144073251342</v>
      </c>
      <c r="S331" s="42">
        <v>0.14256037190104978</v>
      </c>
    </row>
    <row r="332" spans="1:19">
      <c r="A332" s="19"/>
      <c r="O332" s="42">
        <v>0.36927450088726127</v>
      </c>
      <c r="P332" s="42">
        <v>0.66453122353453642</v>
      </c>
      <c r="Q332" s="42">
        <v>0.46529364324162392</v>
      </c>
      <c r="R332" s="42">
        <v>0.34315920792965876</v>
      </c>
      <c r="S332" s="42">
        <v>0.24965517673485091</v>
      </c>
    </row>
    <row r="1050" spans="17:19" ht="16.2">
      <c r="Q1050" s="43"/>
      <c r="R1050" s="43"/>
      <c r="S1050" s="43"/>
    </row>
    <row r="1056" spans="17:19" ht="16.2">
      <c r="Q1056" s="43"/>
      <c r="R1056" s="43"/>
      <c r="S1056" s="43"/>
    </row>
    <row r="1057" spans="17:19" ht="16.2">
      <c r="Q1057" s="43"/>
      <c r="R1057" s="43"/>
      <c r="S1057" s="43"/>
    </row>
    <row r="1145" spans="17:19" ht="16.2">
      <c r="Q1145" s="43"/>
      <c r="R1145" s="43"/>
      <c r="S1145" s="43"/>
    </row>
    <row r="1149" spans="17:19" ht="16.2">
      <c r="Q1149" s="43"/>
      <c r="R1149" s="43"/>
      <c r="S114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Rrs</vt:lpstr>
      <vt:lpstr>QAA_v6</vt:lpstr>
      <vt:lpstr>Decompose_a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2015-05-06T17:11:22Z</dcterms:modified>
</cp:coreProperties>
</file>